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italgojp.sharepoint.com/sites/MAFF_FS00351/Lib0005/2024年度（令和６年度）/検討中フォルダ/04_農林水産祭・担い手サミット/00_表彰・サミット/★要綱・要領改正（2025年3月）/実施要領/★送付用/"/>
    </mc:Choice>
  </mc:AlternateContent>
  <xr:revisionPtr revIDLastSave="648" documentId="8_{2105A9F6-A13B-4FA7-8BC3-B5AEC5CECCE3}" xr6:coauthVersionLast="47" xr6:coauthVersionMax="47" xr10:uidLastSave="{E9178795-6D0F-4CA5-BB53-BD9D8C596E5E}"/>
  <bookViews>
    <workbookView xWindow="-114" yWindow="-15512" windowWidth="27602" windowHeight="15027" tabRatio="599" activeTab="1" xr2:uid="{00000000-000D-0000-FFFF-FFFF00000000}"/>
  </bookViews>
  <sheets>
    <sheet name="個人1" sheetId="4" r:id="rId1"/>
    <sheet name="個人2" sheetId="39" r:id="rId2"/>
  </sheets>
  <definedNames>
    <definedName name="_xlnm.Print_Area" localSheetId="0">個人1!$A$1:$S$110</definedName>
    <definedName name="_xlnm.Print_Area" localSheetId="1">個人2!$A$1:$F$59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0" i="4" l="1"/>
  <c r="N31" i="4"/>
  <c r="F10" i="39"/>
  <c r="E10" i="39"/>
  <c r="D10" i="39"/>
  <c r="D57" i="4"/>
  <c r="D61" i="4" s="1"/>
  <c r="F29" i="39"/>
  <c r="E29" i="39"/>
  <c r="D29" i="39"/>
  <c r="F28" i="39"/>
  <c r="E28" i="39"/>
  <c r="D28" i="39"/>
  <c r="F27" i="39"/>
  <c r="E27" i="39"/>
  <c r="D27" i="39"/>
  <c r="F26" i="39"/>
  <c r="E26" i="39"/>
  <c r="D26" i="39"/>
  <c r="F25" i="39"/>
  <c r="E25" i="39"/>
  <c r="D25" i="39"/>
  <c r="F24" i="39"/>
  <c r="E24" i="39"/>
  <c r="D24" i="39"/>
  <c r="F23" i="39"/>
  <c r="E23" i="39"/>
  <c r="D23" i="39"/>
  <c r="F21" i="39" l="1"/>
  <c r="L108" i="4"/>
  <c r="D29" i="4"/>
  <c r="F29" i="4"/>
  <c r="D26" i="4"/>
  <c r="F26" i="4"/>
  <c r="E16" i="39" l="1"/>
  <c r="F16" i="39"/>
  <c r="F15" i="39"/>
  <c r="E15" i="39"/>
  <c r="D15" i="39"/>
  <c r="D108" i="4" l="1"/>
  <c r="F8" i="39"/>
  <c r="D8" i="39"/>
  <c r="F12" i="39"/>
  <c r="E12" i="39"/>
  <c r="F11" i="39"/>
  <c r="E11" i="39"/>
  <c r="E8" i="39"/>
  <c r="D12" i="39"/>
  <c r="D89" i="4"/>
  <c r="D99" i="4" s="1"/>
  <c r="F7" i="39"/>
  <c r="E7" i="39"/>
  <c r="E20" i="39" s="1"/>
  <c r="D11" i="39"/>
  <c r="D7" i="39"/>
  <c r="O108" i="4"/>
  <c r="N108" i="4"/>
  <c r="O92" i="4"/>
  <c r="N92" i="4"/>
  <c r="L92" i="4"/>
  <c r="O86" i="4"/>
  <c r="N86" i="4"/>
  <c r="L86" i="4"/>
  <c r="H108" i="4"/>
  <c r="F108" i="4"/>
  <c r="H89" i="4"/>
  <c r="F89" i="4"/>
  <c r="F99" i="4" s="1"/>
  <c r="F71" i="4"/>
  <c r="H71" i="4"/>
  <c r="D71" i="4"/>
  <c r="H66" i="4"/>
  <c r="F66" i="4"/>
  <c r="D66" i="4"/>
  <c r="H57" i="4"/>
  <c r="H61" i="4" s="1"/>
  <c r="F57" i="4"/>
  <c r="H26" i="4"/>
  <c r="H29" i="4" s="1"/>
  <c r="F9" i="39" s="1"/>
  <c r="F30" i="39" s="1"/>
  <c r="D21" i="39" l="1"/>
  <c r="D20" i="39"/>
  <c r="E21" i="39"/>
  <c r="F20" i="39"/>
  <c r="D9" i="39"/>
  <c r="D30" i="39" s="1"/>
  <c r="F61" i="4"/>
  <c r="D62" i="4"/>
  <c r="D72" i="4" s="1"/>
  <c r="D16" i="39"/>
  <c r="E34" i="39"/>
  <c r="O109" i="4"/>
  <c r="F34" i="39"/>
  <c r="H99" i="4"/>
  <c r="H62" i="4"/>
  <c r="H72" i="4" s="1"/>
  <c r="F14" i="39" s="1"/>
  <c r="F19" i="39" s="1"/>
  <c r="D109" i="4"/>
  <c r="F62" i="4"/>
  <c r="E9" i="39"/>
  <c r="F109" i="4"/>
  <c r="L109" i="4"/>
  <c r="N109" i="4"/>
  <c r="E31" i="39" l="1"/>
  <c r="E30" i="39"/>
  <c r="H109" i="4"/>
  <c r="D13" i="39"/>
  <c r="D18" i="39" s="1"/>
  <c r="F13" i="39"/>
  <c r="F18" i="39" s="1"/>
  <c r="E13" i="39"/>
  <c r="E18" i="39" s="1"/>
  <c r="F72" i="4"/>
  <c r="F31" i="39"/>
  <c r="F22" i="39" l="1"/>
  <c r="F17" i="39"/>
  <c r="D17" i="39"/>
  <c r="E17" i="39"/>
  <c r="E14" i="39"/>
  <c r="E19" i="39" s="1"/>
  <c r="D14" i="39"/>
  <c r="D19" i="39" s="1"/>
  <c r="D22" i="39"/>
  <c r="E22" i="39"/>
  <c r="E32" i="39"/>
  <c r="F32" i="39"/>
  <c r="F33" i="39" l="1"/>
  <c r="E33" i="39"/>
</calcChain>
</file>

<file path=xl/sharedStrings.xml><?xml version="1.0" encoding="utf-8"?>
<sst xmlns="http://schemas.openxmlformats.org/spreadsheetml/2006/main" count="226" uniqueCount="170">
  <si>
    <t>Ⅰ．</t>
    <phoneticPr fontId="2"/>
  </si>
  <si>
    <t>青色申告農家経営調査票（個人）　　（Ｂ票）</t>
    <rPh sb="0" eb="2">
      <t>アオイロ</t>
    </rPh>
    <rPh sb="2" eb="4">
      <t>シンコク</t>
    </rPh>
    <rPh sb="4" eb="5">
      <t>ノウ</t>
    </rPh>
    <rPh sb="5" eb="6">
      <t>イエ</t>
    </rPh>
    <rPh sb="6" eb="7">
      <t>キョウ</t>
    </rPh>
    <rPh sb="7" eb="8">
      <t>エイ</t>
    </rPh>
    <rPh sb="8" eb="9">
      <t>チョウ</t>
    </rPh>
    <rPh sb="9" eb="10">
      <t>ジャ</t>
    </rPh>
    <rPh sb="10" eb="11">
      <t>ヒョウ</t>
    </rPh>
    <rPh sb="12" eb="14">
      <t>コジン</t>
    </rPh>
    <rPh sb="18" eb="20">
      <t>bヒョウ</t>
    </rPh>
    <phoneticPr fontId="2"/>
  </si>
  <si>
    <t>経営者名</t>
    <rPh sb="0" eb="3">
      <t>ケイエイシャ</t>
    </rPh>
    <rPh sb="3" eb="4">
      <t>メイ</t>
    </rPh>
    <phoneticPr fontId="2"/>
  </si>
  <si>
    <t>市町村名</t>
    <rPh sb="0" eb="3">
      <t>シチョウソン</t>
    </rPh>
    <rPh sb="3" eb="4">
      <t>メイ</t>
    </rPh>
    <phoneticPr fontId="2"/>
  </si>
  <si>
    <t>認定農業者の有無</t>
    <rPh sb="0" eb="2">
      <t>ニンテイ</t>
    </rPh>
    <rPh sb="2" eb="5">
      <t>ノウギョウシャ</t>
    </rPh>
    <rPh sb="6" eb="8">
      <t>ウム</t>
    </rPh>
    <phoneticPr fontId="2"/>
  </si>
  <si>
    <t>従事者数（前々期、前期、今期）</t>
    <rPh sb="0" eb="3">
      <t>ジュウジシャ</t>
    </rPh>
    <rPh sb="3" eb="4">
      <t>スウ</t>
    </rPh>
    <rPh sb="5" eb="7">
      <t>ゼンゼン</t>
    </rPh>
    <rPh sb="7" eb="8">
      <t>キ</t>
    </rPh>
    <rPh sb="9" eb="11">
      <t>ゼンキ</t>
    </rPh>
    <rPh sb="12" eb="14">
      <t>コンキ</t>
    </rPh>
    <phoneticPr fontId="2"/>
  </si>
  <si>
    <t>人</t>
    <rPh sb="0" eb="1">
      <t>ニン</t>
    </rPh>
    <phoneticPr fontId="2"/>
  </si>
  <si>
    <t>作目・部門</t>
    <rPh sb="0" eb="2">
      <t>サクモク</t>
    </rPh>
    <rPh sb="3" eb="5">
      <t>ブモン</t>
    </rPh>
    <phoneticPr fontId="2"/>
  </si>
  <si>
    <t>＊Ａ票・販売金額第１位作目・部門を入力してください。</t>
    <rPh sb="2" eb="3">
      <t>ヒョウ</t>
    </rPh>
    <rPh sb="4" eb="6">
      <t>ハンバイ</t>
    </rPh>
    <rPh sb="6" eb="8">
      <t>キンガク</t>
    </rPh>
    <rPh sb="8" eb="9">
      <t>ダイ</t>
    </rPh>
    <rPh sb="10" eb="11">
      <t>イ</t>
    </rPh>
    <rPh sb="11" eb="13">
      <t>サクモク</t>
    </rPh>
    <rPh sb="14" eb="16">
      <t>ブモン</t>
    </rPh>
    <rPh sb="17" eb="19">
      <t>ニュウリョク</t>
    </rPh>
    <phoneticPr fontId="2"/>
  </si>
  <si>
    <t>経営概況</t>
    <rPh sb="0" eb="2">
      <t>ケイエイ</t>
    </rPh>
    <rPh sb="2" eb="4">
      <t>ガイキョウ</t>
    </rPh>
    <phoneticPr fontId="2"/>
  </si>
  <si>
    <t>前々期（　　　　年）</t>
    <rPh sb="0" eb="3">
      <t>ゼンゼンキ</t>
    </rPh>
    <rPh sb="8" eb="9">
      <t>ネン</t>
    </rPh>
    <phoneticPr fontId="2"/>
  </si>
  <si>
    <t>前期（　　　　年）</t>
    <rPh sb="0" eb="2">
      <t>ゼンキ</t>
    </rPh>
    <rPh sb="7" eb="8">
      <t>ネン</t>
    </rPh>
    <phoneticPr fontId="2"/>
  </si>
  <si>
    <t>今期（　　　　年）</t>
    <rPh sb="0" eb="2">
      <t>コンキ</t>
    </rPh>
    <rPh sb="7" eb="8">
      <t>ネン</t>
    </rPh>
    <phoneticPr fontId="2"/>
  </si>
  <si>
    <t>作付け規模</t>
    <rPh sb="0" eb="2">
      <t>サクツ</t>
    </rPh>
    <rPh sb="3" eb="5">
      <t>キボ</t>
    </rPh>
    <phoneticPr fontId="2"/>
  </si>
  <si>
    <t>単位</t>
    <rPh sb="0" eb="2">
      <t>タンイ</t>
    </rPh>
    <phoneticPr fontId="2"/>
  </si>
  <si>
    <t>生産量</t>
    <rPh sb="0" eb="3">
      <t>セイサンリョウ</t>
    </rPh>
    <phoneticPr fontId="2"/>
  </si>
  <si>
    <t>売上高</t>
    <rPh sb="0" eb="3">
      <t>ウリアゲダカ</t>
    </rPh>
    <phoneticPr fontId="2"/>
  </si>
  <si>
    <t>＊販売金額の多い順に入力してください。</t>
    <rPh sb="1" eb="3">
      <t>ハンバイ</t>
    </rPh>
    <rPh sb="3" eb="5">
      <t>キンガクベツ</t>
    </rPh>
    <rPh sb="6" eb="7">
      <t>オオ</t>
    </rPh>
    <rPh sb="8" eb="9">
      <t>ジュン</t>
    </rPh>
    <rPh sb="10" eb="12">
      <t>ニュウリョク</t>
    </rPh>
    <phoneticPr fontId="2"/>
  </si>
  <si>
    <t>Ⅱ．</t>
    <phoneticPr fontId="2"/>
  </si>
  <si>
    <t>損益計算書</t>
    <rPh sb="0" eb="2">
      <t>ソンエキ</t>
    </rPh>
    <rPh sb="2" eb="5">
      <t>ケイサンショ</t>
    </rPh>
    <phoneticPr fontId="2"/>
  </si>
  <si>
    <t>科　　　　　　目</t>
    <rPh sb="0" eb="1">
      <t>カ</t>
    </rPh>
    <rPh sb="7" eb="8">
      <t>メ</t>
    </rPh>
    <phoneticPr fontId="2"/>
  </si>
  <si>
    <t>前々期（　　　年）</t>
    <rPh sb="0" eb="3">
      <t>ゼンゼンキ</t>
    </rPh>
    <rPh sb="7" eb="8">
      <t>ネン</t>
    </rPh>
    <phoneticPr fontId="2"/>
  </si>
  <si>
    <t>前期（　　　年）</t>
    <rPh sb="0" eb="2">
      <t>ゼンキ</t>
    </rPh>
    <rPh sb="6" eb="7">
      <t>ネン</t>
    </rPh>
    <phoneticPr fontId="2"/>
  </si>
  <si>
    <t>今期（　　　年）</t>
    <rPh sb="0" eb="2">
      <t>コンキ</t>
    </rPh>
    <rPh sb="6" eb="7">
      <t>ネン</t>
    </rPh>
    <phoneticPr fontId="2"/>
  </si>
  <si>
    <t>販　売　金　額</t>
    <rPh sb="0" eb="1">
      <t>ハン</t>
    </rPh>
    <rPh sb="2" eb="3">
      <t>バイ</t>
    </rPh>
    <rPh sb="4" eb="5">
      <t>キン</t>
    </rPh>
    <rPh sb="6" eb="7">
      <t>ガク</t>
    </rPh>
    <phoneticPr fontId="2"/>
  </si>
  <si>
    <t>家事消費・事業消費金額</t>
    <rPh sb="0" eb="2">
      <t>カジ</t>
    </rPh>
    <rPh sb="2" eb="4">
      <t>ショウヒ</t>
    </rPh>
    <rPh sb="5" eb="7">
      <t>ジギョウ</t>
    </rPh>
    <rPh sb="7" eb="9">
      <t>ショウヒ</t>
    </rPh>
    <rPh sb="9" eb="11">
      <t>キンガク</t>
    </rPh>
    <phoneticPr fontId="2"/>
  </si>
  <si>
    <t>雑収入</t>
    <rPh sb="0" eb="1">
      <t>ザツ</t>
    </rPh>
    <rPh sb="1" eb="3">
      <t>シュウニュウ</t>
    </rPh>
    <phoneticPr fontId="2"/>
  </si>
  <si>
    <t>小計</t>
    <rPh sb="0" eb="2">
      <t>ショウケイ</t>
    </rPh>
    <phoneticPr fontId="2"/>
  </si>
  <si>
    <t>農産物の期首棚卸高</t>
    <rPh sb="0" eb="3">
      <t>ノウサンブツ</t>
    </rPh>
    <rPh sb="4" eb="6">
      <t>キシュ</t>
    </rPh>
    <rPh sb="6" eb="9">
      <t>タナオロシダカ</t>
    </rPh>
    <phoneticPr fontId="2"/>
  </si>
  <si>
    <t>農産物の期末棚卸高</t>
    <rPh sb="0" eb="3">
      <t>ノウサンブツ</t>
    </rPh>
    <rPh sb="4" eb="6">
      <t>キマツ</t>
    </rPh>
    <rPh sb="6" eb="9">
      <t>タナオロシダカ</t>
    </rPh>
    <phoneticPr fontId="2"/>
  </si>
  <si>
    <t>計</t>
    <rPh sb="0" eb="1">
      <t>ケイ</t>
    </rPh>
    <phoneticPr fontId="2"/>
  </si>
  <si>
    <t>租税公課</t>
    <rPh sb="0" eb="2">
      <t>ソゼイ</t>
    </rPh>
    <rPh sb="2" eb="4">
      <t>コウカ</t>
    </rPh>
    <phoneticPr fontId="2"/>
  </si>
  <si>
    <t>種苗費</t>
    <rPh sb="0" eb="2">
      <t>シュビョウ</t>
    </rPh>
    <rPh sb="2" eb="3">
      <t>ヒ</t>
    </rPh>
    <phoneticPr fontId="2"/>
  </si>
  <si>
    <t>素畜費</t>
    <rPh sb="0" eb="1">
      <t>ソ</t>
    </rPh>
    <rPh sb="1" eb="2">
      <t>チク</t>
    </rPh>
    <rPh sb="2" eb="3">
      <t>ヒ</t>
    </rPh>
    <phoneticPr fontId="2"/>
  </si>
  <si>
    <t>肥料費</t>
    <rPh sb="0" eb="3">
      <t>ヒリョウヒ</t>
    </rPh>
    <phoneticPr fontId="2"/>
  </si>
  <si>
    <t>飼料費</t>
    <rPh sb="0" eb="3">
      <t>シリョウヒ</t>
    </rPh>
    <phoneticPr fontId="2"/>
  </si>
  <si>
    <t>農具費</t>
    <rPh sb="0" eb="2">
      <t>ノウグ</t>
    </rPh>
    <rPh sb="2" eb="3">
      <t>ヒ</t>
    </rPh>
    <phoneticPr fontId="2"/>
  </si>
  <si>
    <t>農薬・衛生費</t>
    <rPh sb="0" eb="2">
      <t>ノウヤク</t>
    </rPh>
    <rPh sb="3" eb="6">
      <t>エイセイヒ</t>
    </rPh>
    <phoneticPr fontId="2"/>
  </si>
  <si>
    <t>諸材料費</t>
    <rPh sb="0" eb="1">
      <t>ショ</t>
    </rPh>
    <rPh sb="1" eb="4">
      <t>ザイリョウヒ</t>
    </rPh>
    <phoneticPr fontId="2"/>
  </si>
  <si>
    <t>修繕費</t>
    <rPh sb="0" eb="3">
      <t>シュウゼンヒ</t>
    </rPh>
    <phoneticPr fontId="2"/>
  </si>
  <si>
    <t>動力光熱費</t>
    <rPh sb="0" eb="2">
      <t>ドウリョク</t>
    </rPh>
    <rPh sb="2" eb="5">
      <t>コウネツヒ</t>
    </rPh>
    <phoneticPr fontId="2"/>
  </si>
  <si>
    <t>作業用衣料費</t>
    <rPh sb="0" eb="3">
      <t>サギョウヨウ</t>
    </rPh>
    <rPh sb="3" eb="6">
      <t>イリョウヒ</t>
    </rPh>
    <phoneticPr fontId="2"/>
  </si>
  <si>
    <t>減価償却費</t>
    <rPh sb="0" eb="2">
      <t>ゲンカ</t>
    </rPh>
    <rPh sb="2" eb="5">
      <t>ショウキャクヒ</t>
    </rPh>
    <phoneticPr fontId="2"/>
  </si>
  <si>
    <t>荷造運賃手数料</t>
    <rPh sb="0" eb="1">
      <t>ニ</t>
    </rPh>
    <rPh sb="1" eb="2">
      <t>ヅクリ</t>
    </rPh>
    <rPh sb="2" eb="4">
      <t>ウンチン</t>
    </rPh>
    <rPh sb="4" eb="7">
      <t>テスウリョウ</t>
    </rPh>
    <phoneticPr fontId="2"/>
  </si>
  <si>
    <t>雇人費</t>
    <rPh sb="0" eb="1">
      <t>ヤトイ</t>
    </rPh>
    <rPh sb="1" eb="2">
      <t>ジン</t>
    </rPh>
    <rPh sb="2" eb="3">
      <t>ヒ</t>
    </rPh>
    <phoneticPr fontId="2"/>
  </si>
  <si>
    <t>利子割引料</t>
    <rPh sb="0" eb="2">
      <t>リシ</t>
    </rPh>
    <rPh sb="2" eb="5">
      <t>ワリビキリョウ</t>
    </rPh>
    <phoneticPr fontId="2"/>
  </si>
  <si>
    <t>地代・賃借料</t>
    <rPh sb="0" eb="2">
      <t>チダイ</t>
    </rPh>
    <rPh sb="3" eb="6">
      <t>チンシャクリョウ</t>
    </rPh>
    <phoneticPr fontId="2"/>
  </si>
  <si>
    <t>土地改良費</t>
    <rPh sb="0" eb="2">
      <t>トチ</t>
    </rPh>
    <rPh sb="2" eb="5">
      <t>カイリョウヒ</t>
    </rPh>
    <phoneticPr fontId="2"/>
  </si>
  <si>
    <t>広告・宣伝費</t>
    <rPh sb="0" eb="2">
      <t>コウコク</t>
    </rPh>
    <rPh sb="3" eb="6">
      <t>センデンヒ</t>
    </rPh>
    <phoneticPr fontId="2"/>
  </si>
  <si>
    <t>交際費</t>
    <rPh sb="0" eb="3">
      <t>コウサイヒ</t>
    </rPh>
    <phoneticPr fontId="2"/>
  </si>
  <si>
    <t>事務通信費</t>
    <rPh sb="0" eb="2">
      <t>ジム</t>
    </rPh>
    <rPh sb="2" eb="5">
      <t>ツウシンヒ</t>
    </rPh>
    <phoneticPr fontId="2"/>
  </si>
  <si>
    <t>研修費・旅費</t>
    <rPh sb="0" eb="3">
      <t>ケンシュウヒ</t>
    </rPh>
    <rPh sb="4" eb="6">
      <t>リョヒ</t>
    </rPh>
    <phoneticPr fontId="2"/>
  </si>
  <si>
    <t>雑費</t>
    <rPh sb="0" eb="2">
      <t>ザッピ</t>
    </rPh>
    <phoneticPr fontId="2"/>
  </si>
  <si>
    <t>農産物以外の期首棚卸高</t>
    <rPh sb="0" eb="3">
      <t>ノウサンブツ</t>
    </rPh>
    <rPh sb="3" eb="5">
      <t>イガイ</t>
    </rPh>
    <rPh sb="6" eb="8">
      <t>キシュ</t>
    </rPh>
    <rPh sb="8" eb="10">
      <t>タナオロシ</t>
    </rPh>
    <rPh sb="10" eb="11">
      <t>ダカ</t>
    </rPh>
    <phoneticPr fontId="2"/>
  </si>
  <si>
    <t>農産物以外の期末棚卸高</t>
    <rPh sb="0" eb="3">
      <t>ノウサンブツ</t>
    </rPh>
    <rPh sb="3" eb="5">
      <t>イガイ</t>
    </rPh>
    <rPh sb="6" eb="8">
      <t>キマツ</t>
    </rPh>
    <rPh sb="8" eb="10">
      <t>タナオロシ</t>
    </rPh>
    <rPh sb="10" eb="11">
      <t>ダカ</t>
    </rPh>
    <phoneticPr fontId="2"/>
  </si>
  <si>
    <t>経費から差し引く果樹牛馬等の育成費用</t>
    <rPh sb="0" eb="2">
      <t>ケイヒ</t>
    </rPh>
    <rPh sb="4" eb="5">
      <t>サ</t>
    </rPh>
    <rPh sb="6" eb="7">
      <t>ヒ</t>
    </rPh>
    <rPh sb="8" eb="10">
      <t>カジュ</t>
    </rPh>
    <rPh sb="10" eb="13">
      <t>ギュウバナド</t>
    </rPh>
    <rPh sb="14" eb="16">
      <t>イクセイ</t>
    </rPh>
    <rPh sb="16" eb="18">
      <t>ヒヨウ</t>
    </rPh>
    <phoneticPr fontId="2"/>
  </si>
  <si>
    <t>差引金額</t>
    <rPh sb="0" eb="2">
      <t>サシヒキ</t>
    </rPh>
    <rPh sb="2" eb="4">
      <t>キンガク</t>
    </rPh>
    <phoneticPr fontId="2"/>
  </si>
  <si>
    <t>貸倒引当金</t>
    <rPh sb="0" eb="2">
      <t>カシダオレ</t>
    </rPh>
    <rPh sb="2" eb="5">
      <t>ヒキアテキン</t>
    </rPh>
    <phoneticPr fontId="2"/>
  </si>
  <si>
    <t>専従者給与</t>
    <rPh sb="0" eb="3">
      <t>センジュウシャ</t>
    </rPh>
    <rPh sb="3" eb="5">
      <t>キュウヨ</t>
    </rPh>
    <phoneticPr fontId="2"/>
  </si>
  <si>
    <t>青色申告特別控除前の所得</t>
    <rPh sb="0" eb="2">
      <t>アオイロ</t>
    </rPh>
    <rPh sb="2" eb="4">
      <t>シンコク</t>
    </rPh>
    <rPh sb="4" eb="6">
      <t>トクベツ</t>
    </rPh>
    <rPh sb="6" eb="8">
      <t>コウジョ</t>
    </rPh>
    <rPh sb="8" eb="9">
      <t>マエ</t>
    </rPh>
    <rPh sb="10" eb="12">
      <t>ショトク</t>
    </rPh>
    <phoneticPr fontId="2"/>
  </si>
  <si>
    <t>所得金額</t>
    <rPh sb="0" eb="2">
      <t>ショトク</t>
    </rPh>
    <rPh sb="2" eb="4">
      <t>キンガク</t>
    </rPh>
    <phoneticPr fontId="2"/>
  </si>
  <si>
    <t>貸借対照表</t>
    <rPh sb="0" eb="2">
      <t>タイシャク</t>
    </rPh>
    <rPh sb="2" eb="5">
      <t>タイショウヒョウ</t>
    </rPh>
    <phoneticPr fontId="2"/>
  </si>
  <si>
    <t>資産の部</t>
    <rPh sb="0" eb="2">
      <t>シサン</t>
    </rPh>
    <rPh sb="3" eb="4">
      <t>ブ</t>
    </rPh>
    <phoneticPr fontId="2"/>
  </si>
  <si>
    <t>負債・資本の部</t>
    <rPh sb="0" eb="2">
      <t>フサイ</t>
    </rPh>
    <rPh sb="3" eb="5">
      <t>シホン</t>
    </rPh>
    <rPh sb="6" eb="7">
      <t>ブ</t>
    </rPh>
    <phoneticPr fontId="2"/>
  </si>
  <si>
    <t>科　　　　目</t>
    <rPh sb="0" eb="1">
      <t>カ</t>
    </rPh>
    <rPh sb="5" eb="6">
      <t>メ</t>
    </rPh>
    <phoneticPr fontId="2"/>
  </si>
  <si>
    <t>現　　　金</t>
    <rPh sb="0" eb="1">
      <t>ウツツ</t>
    </rPh>
    <rPh sb="4" eb="5">
      <t>キン</t>
    </rPh>
    <phoneticPr fontId="2"/>
  </si>
  <si>
    <t>買掛金</t>
    <rPh sb="0" eb="3">
      <t>カイカケキン</t>
    </rPh>
    <phoneticPr fontId="2"/>
  </si>
  <si>
    <t>普通預金</t>
    <rPh sb="0" eb="2">
      <t>フツウ</t>
    </rPh>
    <rPh sb="2" eb="4">
      <t>ヨキン</t>
    </rPh>
    <phoneticPr fontId="2"/>
  </si>
  <si>
    <t>短期借入金</t>
    <rPh sb="0" eb="2">
      <t>タンキ</t>
    </rPh>
    <rPh sb="2" eb="5">
      <t>カリイレキン</t>
    </rPh>
    <phoneticPr fontId="2"/>
  </si>
  <si>
    <t>定期預金</t>
    <rPh sb="0" eb="2">
      <t>テイキ</t>
    </rPh>
    <rPh sb="2" eb="4">
      <t>ヨキン</t>
    </rPh>
    <phoneticPr fontId="2"/>
  </si>
  <si>
    <t>未払い金</t>
    <rPh sb="0" eb="2">
      <t>ミハラ</t>
    </rPh>
    <rPh sb="3" eb="4">
      <t>キン</t>
    </rPh>
    <phoneticPr fontId="2"/>
  </si>
  <si>
    <t>その他の預金</t>
    <rPh sb="2" eb="3">
      <t>タ</t>
    </rPh>
    <rPh sb="4" eb="6">
      <t>ヨキン</t>
    </rPh>
    <phoneticPr fontId="2"/>
  </si>
  <si>
    <t>前受金</t>
    <rPh sb="0" eb="3">
      <t>マエウケキン</t>
    </rPh>
    <phoneticPr fontId="2"/>
  </si>
  <si>
    <t>売掛金</t>
    <rPh sb="0" eb="3">
      <t>ウリカケキン</t>
    </rPh>
    <phoneticPr fontId="2"/>
  </si>
  <si>
    <t>預り金</t>
    <rPh sb="0" eb="1">
      <t>アズカ</t>
    </rPh>
    <rPh sb="2" eb="3">
      <t>キン</t>
    </rPh>
    <phoneticPr fontId="2"/>
  </si>
  <si>
    <t>未収金</t>
    <rPh sb="0" eb="3">
      <t>ミシュウキン</t>
    </rPh>
    <phoneticPr fontId="2"/>
  </si>
  <si>
    <t>有価証券</t>
    <rPh sb="0" eb="2">
      <t>ユウカ</t>
    </rPh>
    <rPh sb="2" eb="4">
      <t>ショウケン</t>
    </rPh>
    <phoneticPr fontId="2"/>
  </si>
  <si>
    <t>流動負債計</t>
    <rPh sb="0" eb="2">
      <t>リュウドウ</t>
    </rPh>
    <rPh sb="2" eb="4">
      <t>フサイ</t>
    </rPh>
    <rPh sb="4" eb="5">
      <t>ケイ</t>
    </rPh>
    <phoneticPr fontId="2"/>
  </si>
  <si>
    <t>長期借入金</t>
    <rPh sb="0" eb="2">
      <t>チョウキ</t>
    </rPh>
    <rPh sb="2" eb="5">
      <t>カリイレキン</t>
    </rPh>
    <phoneticPr fontId="2"/>
  </si>
  <si>
    <t>当座資産計</t>
    <rPh sb="0" eb="2">
      <t>トウザ</t>
    </rPh>
    <rPh sb="2" eb="4">
      <t>シサン</t>
    </rPh>
    <rPh sb="4" eb="5">
      <t>ケイ</t>
    </rPh>
    <phoneticPr fontId="2"/>
  </si>
  <si>
    <t>農産物等</t>
    <rPh sb="0" eb="3">
      <t>ノウサンブツ</t>
    </rPh>
    <rPh sb="3" eb="4">
      <t>トウ</t>
    </rPh>
    <phoneticPr fontId="2"/>
  </si>
  <si>
    <t>未収穫農産物等</t>
    <rPh sb="0" eb="1">
      <t>ミ</t>
    </rPh>
    <rPh sb="1" eb="3">
      <t>シュウカク</t>
    </rPh>
    <rPh sb="3" eb="6">
      <t>ノウサンブツ</t>
    </rPh>
    <rPh sb="6" eb="7">
      <t>トウ</t>
    </rPh>
    <phoneticPr fontId="2"/>
  </si>
  <si>
    <t>未成熟の果樹、育成中の牛馬</t>
    <rPh sb="0" eb="3">
      <t>ミセイジュク</t>
    </rPh>
    <rPh sb="4" eb="6">
      <t>カジュ</t>
    </rPh>
    <rPh sb="7" eb="10">
      <t>イクセイチュウ</t>
    </rPh>
    <rPh sb="11" eb="13">
      <t>ギュウバ</t>
    </rPh>
    <phoneticPr fontId="2"/>
  </si>
  <si>
    <t>固定負債計</t>
    <rPh sb="0" eb="2">
      <t>コテイ</t>
    </rPh>
    <rPh sb="2" eb="4">
      <t>フサイ</t>
    </rPh>
    <rPh sb="4" eb="5">
      <t>ケイ</t>
    </rPh>
    <phoneticPr fontId="2"/>
  </si>
  <si>
    <t>肥料その他の貯蔵品</t>
    <rPh sb="0" eb="2">
      <t>ヒリョウ</t>
    </rPh>
    <rPh sb="4" eb="5">
      <t>タ</t>
    </rPh>
    <rPh sb="6" eb="9">
      <t>チョゾウヒン</t>
    </rPh>
    <phoneticPr fontId="2"/>
  </si>
  <si>
    <t>前払金</t>
    <rPh sb="0" eb="3">
      <t>マエバライキン</t>
    </rPh>
    <phoneticPr fontId="2"/>
  </si>
  <si>
    <t>貸付金</t>
    <rPh sb="0" eb="3">
      <t>カシツケキン</t>
    </rPh>
    <phoneticPr fontId="2"/>
  </si>
  <si>
    <t>流動資産計</t>
    <rPh sb="0" eb="2">
      <t>リュウドウ</t>
    </rPh>
    <rPh sb="2" eb="4">
      <t>シサン</t>
    </rPh>
    <rPh sb="4" eb="5">
      <t>ケイ</t>
    </rPh>
    <phoneticPr fontId="2"/>
  </si>
  <si>
    <t>建物・構築物</t>
    <rPh sb="0" eb="2">
      <t>タテモノ</t>
    </rPh>
    <rPh sb="3" eb="5">
      <t>コウチク</t>
    </rPh>
    <rPh sb="5" eb="6">
      <t>ブツ</t>
    </rPh>
    <phoneticPr fontId="2"/>
  </si>
  <si>
    <t>農機具等</t>
    <rPh sb="0" eb="3">
      <t>ノウキグ</t>
    </rPh>
    <rPh sb="3" eb="4">
      <t>トウ</t>
    </rPh>
    <phoneticPr fontId="2"/>
  </si>
  <si>
    <t>果樹・牛馬等</t>
    <rPh sb="0" eb="2">
      <t>カジュ</t>
    </rPh>
    <rPh sb="3" eb="5">
      <t>ギュウバ</t>
    </rPh>
    <rPh sb="5" eb="6">
      <t>トウ</t>
    </rPh>
    <phoneticPr fontId="2"/>
  </si>
  <si>
    <t>土地</t>
    <rPh sb="0" eb="2">
      <t>トチ</t>
    </rPh>
    <phoneticPr fontId="2"/>
  </si>
  <si>
    <t>土地改良事業受益者負担金</t>
    <rPh sb="0" eb="2">
      <t>トチ</t>
    </rPh>
    <rPh sb="2" eb="4">
      <t>カイリョウ</t>
    </rPh>
    <rPh sb="4" eb="6">
      <t>ジギョウ</t>
    </rPh>
    <rPh sb="6" eb="9">
      <t>ジュエキシャ</t>
    </rPh>
    <rPh sb="9" eb="12">
      <t>フタンキン</t>
    </rPh>
    <phoneticPr fontId="2"/>
  </si>
  <si>
    <t>事業主借</t>
    <rPh sb="0" eb="2">
      <t>ジギョウ</t>
    </rPh>
    <rPh sb="2" eb="3">
      <t>シュ</t>
    </rPh>
    <rPh sb="3" eb="4">
      <t>カ</t>
    </rPh>
    <phoneticPr fontId="2"/>
  </si>
  <si>
    <t>事業主貸</t>
    <rPh sb="0" eb="2">
      <t>ジギョウ</t>
    </rPh>
    <rPh sb="2" eb="3">
      <t>シュ</t>
    </rPh>
    <rPh sb="3" eb="4">
      <t>カ</t>
    </rPh>
    <phoneticPr fontId="2"/>
  </si>
  <si>
    <t>元入金</t>
    <rPh sb="0" eb="3">
      <t>モトイレキン</t>
    </rPh>
    <phoneticPr fontId="2"/>
  </si>
  <si>
    <t>固定資産計</t>
    <rPh sb="0" eb="4">
      <t>コテイシサン</t>
    </rPh>
    <rPh sb="4" eb="5">
      <t>ケイ</t>
    </rPh>
    <phoneticPr fontId="2"/>
  </si>
  <si>
    <t>資本計</t>
    <rPh sb="0" eb="2">
      <t>シホン</t>
    </rPh>
    <rPh sb="2" eb="3">
      <t>ケイ</t>
    </rPh>
    <phoneticPr fontId="2"/>
  </si>
  <si>
    <t>合計</t>
    <rPh sb="0" eb="2">
      <t>ゴウケイ</t>
    </rPh>
    <phoneticPr fontId="2"/>
  </si>
  <si>
    <t>農業者名</t>
    <rPh sb="0" eb="3">
      <t>ノウギョウシャ</t>
    </rPh>
    <rPh sb="3" eb="4">
      <t>メイ</t>
    </rPh>
    <phoneticPr fontId="2"/>
  </si>
  <si>
    <t>作目・部門</t>
    <rPh sb="0" eb="2">
      <t>シュサクモク</t>
    </rPh>
    <rPh sb="3" eb="5">
      <t>ブモン</t>
    </rPh>
    <phoneticPr fontId="2"/>
  </si>
  <si>
    <t>前々期（　　　年）</t>
    <rPh sb="0" eb="2">
      <t>ゼンゼン</t>
    </rPh>
    <rPh sb="2" eb="3">
      <t>キ</t>
    </rPh>
    <rPh sb="7" eb="8">
      <t>ネン</t>
    </rPh>
    <phoneticPr fontId="2"/>
  </si>
  <si>
    <t>前　期（　　　年）</t>
    <rPh sb="0" eb="1">
      <t>マエ</t>
    </rPh>
    <rPh sb="2" eb="3">
      <t>キ</t>
    </rPh>
    <rPh sb="7" eb="8">
      <t>ネン</t>
    </rPh>
    <phoneticPr fontId="2"/>
  </si>
  <si>
    <t>今　期（　　　年）</t>
    <rPh sb="0" eb="1">
      <t>コン</t>
    </rPh>
    <rPh sb="2" eb="3">
      <t>キ</t>
    </rPh>
    <rPh sb="7" eb="8">
      <t>ネン</t>
    </rPh>
    <phoneticPr fontId="2"/>
  </si>
  <si>
    <t>あなたの経営</t>
    <rPh sb="4" eb="6">
      <t>ケイエイ</t>
    </rPh>
    <phoneticPr fontId="2"/>
  </si>
  <si>
    <t>従事者数</t>
    <rPh sb="0" eb="3">
      <t>ジュウジシャ</t>
    </rPh>
    <rPh sb="3" eb="4">
      <t>スウ</t>
    </rPh>
    <phoneticPr fontId="2"/>
  </si>
  <si>
    <t>主作目の規模</t>
    <rPh sb="0" eb="1">
      <t>シュ</t>
    </rPh>
    <rPh sb="1" eb="3">
      <t>サクモク</t>
    </rPh>
    <rPh sb="4" eb="6">
      <t>キボ</t>
    </rPh>
    <phoneticPr fontId="2"/>
  </si>
  <si>
    <t>総売上高</t>
    <rPh sb="0" eb="1">
      <t>ソウ</t>
    </rPh>
    <rPh sb="1" eb="4">
      <t>ウリアゲダカ</t>
    </rPh>
    <phoneticPr fontId="2"/>
  </si>
  <si>
    <t>円</t>
    <rPh sb="0" eb="1">
      <t>エン</t>
    </rPh>
    <phoneticPr fontId="2"/>
  </si>
  <si>
    <t>主作目の売上高</t>
    <rPh sb="0" eb="1">
      <t>シュ</t>
    </rPh>
    <rPh sb="1" eb="3">
      <t>サクモク</t>
    </rPh>
    <rPh sb="4" eb="7">
      <t>ウリアゲダカ</t>
    </rPh>
    <phoneticPr fontId="2"/>
  </si>
  <si>
    <t>主作目の生産量</t>
    <rPh sb="0" eb="1">
      <t>シュ</t>
    </rPh>
    <rPh sb="1" eb="3">
      <t>サクモク</t>
    </rPh>
    <rPh sb="4" eb="7">
      <t>セイサンリョウ</t>
    </rPh>
    <phoneticPr fontId="2"/>
  </si>
  <si>
    <t>専従者給与控除前所得</t>
    <rPh sb="0" eb="3">
      <t>センジュウシャ</t>
    </rPh>
    <rPh sb="3" eb="5">
      <t>キュウヨ</t>
    </rPh>
    <rPh sb="5" eb="7">
      <t>コウジョ</t>
    </rPh>
    <rPh sb="7" eb="8">
      <t>マエ</t>
    </rPh>
    <rPh sb="8" eb="10">
      <t>ショトク</t>
    </rPh>
    <phoneticPr fontId="2"/>
  </si>
  <si>
    <t>青色申告特別控除前所得</t>
    <rPh sb="0" eb="2">
      <t>アオイロ</t>
    </rPh>
    <rPh sb="2" eb="4">
      <t>シンコク</t>
    </rPh>
    <rPh sb="4" eb="6">
      <t>トクベツ</t>
    </rPh>
    <rPh sb="6" eb="8">
      <t>コウジョ</t>
    </rPh>
    <rPh sb="8" eb="9">
      <t>マエ</t>
    </rPh>
    <rPh sb="9" eb="11">
      <t>ショトク</t>
    </rPh>
    <phoneticPr fontId="2"/>
  </si>
  <si>
    <t>収益性</t>
    <rPh sb="0" eb="3">
      <t>シュウエキセイ</t>
    </rPh>
    <phoneticPr fontId="2"/>
  </si>
  <si>
    <t>総売上高専給控除前所得率</t>
    <rPh sb="0" eb="1">
      <t>ソウ</t>
    </rPh>
    <rPh sb="1" eb="4">
      <t>ウリアゲダカ</t>
    </rPh>
    <rPh sb="4" eb="5">
      <t>セン</t>
    </rPh>
    <rPh sb="5" eb="6">
      <t>キュウ</t>
    </rPh>
    <rPh sb="6" eb="8">
      <t>コウジョ</t>
    </rPh>
    <rPh sb="8" eb="9">
      <t>マエ</t>
    </rPh>
    <rPh sb="9" eb="12">
      <t>ショトクリツ</t>
    </rPh>
    <phoneticPr fontId="2"/>
  </si>
  <si>
    <t>％</t>
    <phoneticPr fontId="2"/>
  </si>
  <si>
    <t>総資本専給控除前所得率</t>
    <rPh sb="0" eb="1">
      <t>ソウ</t>
    </rPh>
    <rPh sb="1" eb="3">
      <t>シホン</t>
    </rPh>
    <rPh sb="3" eb="4">
      <t>セン</t>
    </rPh>
    <rPh sb="4" eb="5">
      <t>キュウ</t>
    </rPh>
    <rPh sb="5" eb="7">
      <t>コウジョ</t>
    </rPh>
    <rPh sb="7" eb="8">
      <t>マエ</t>
    </rPh>
    <rPh sb="8" eb="11">
      <t>ショトクリツ</t>
    </rPh>
    <phoneticPr fontId="2"/>
  </si>
  <si>
    <t>総売上高所得率</t>
    <rPh sb="0" eb="1">
      <t>ソウ</t>
    </rPh>
    <rPh sb="1" eb="4">
      <t>ウリアゲダカ</t>
    </rPh>
    <rPh sb="4" eb="7">
      <t>ショトクリツ</t>
    </rPh>
    <phoneticPr fontId="2"/>
  </si>
  <si>
    <t>1人あたり専給控除前所得額</t>
    <rPh sb="1" eb="2">
      <t>ニン</t>
    </rPh>
    <rPh sb="5" eb="7">
      <t>センキュウ</t>
    </rPh>
    <rPh sb="7" eb="9">
      <t>コウジョ</t>
    </rPh>
    <rPh sb="9" eb="10">
      <t>マエ</t>
    </rPh>
    <rPh sb="10" eb="13">
      <t>ショトクガク</t>
    </rPh>
    <phoneticPr fontId="2"/>
  </si>
  <si>
    <t>安全性</t>
    <rPh sb="0" eb="3">
      <t>アンゼンセイ</t>
    </rPh>
    <phoneticPr fontId="2"/>
  </si>
  <si>
    <t>当座比率</t>
    <rPh sb="0" eb="2">
      <t>トウザ</t>
    </rPh>
    <rPh sb="2" eb="4">
      <t>ヒリツ</t>
    </rPh>
    <phoneticPr fontId="2"/>
  </si>
  <si>
    <t>流動比率</t>
    <rPh sb="0" eb="2">
      <t>リュウドウ</t>
    </rPh>
    <rPh sb="2" eb="4">
      <t>ヒリツ</t>
    </rPh>
    <phoneticPr fontId="2"/>
  </si>
  <si>
    <t>固定比率</t>
    <rPh sb="0" eb="2">
      <t>コテイ</t>
    </rPh>
    <rPh sb="2" eb="4">
      <t>ヒリツ</t>
    </rPh>
    <phoneticPr fontId="2"/>
  </si>
  <si>
    <t>固定長期適合率</t>
    <rPh sb="0" eb="2">
      <t>コテイ</t>
    </rPh>
    <rPh sb="2" eb="4">
      <t>チョウキ</t>
    </rPh>
    <rPh sb="4" eb="7">
      <t>テキゴウリツ</t>
    </rPh>
    <phoneticPr fontId="2"/>
  </si>
  <si>
    <t>自己資本比率</t>
    <rPh sb="0" eb="2">
      <t>ジコ</t>
    </rPh>
    <rPh sb="2" eb="4">
      <t>シホン</t>
    </rPh>
    <rPh sb="4" eb="6">
      <t>ヒリツ</t>
    </rPh>
    <phoneticPr fontId="2"/>
  </si>
  <si>
    <t>成長性</t>
    <rPh sb="0" eb="3">
      <t>セイチョウセイ</t>
    </rPh>
    <phoneticPr fontId="2"/>
  </si>
  <si>
    <t>売上高増加率</t>
    <rPh sb="0" eb="3">
      <t>ウリアゲダカ</t>
    </rPh>
    <rPh sb="3" eb="6">
      <t>ゾウカリツ</t>
    </rPh>
    <phoneticPr fontId="2"/>
  </si>
  <si>
    <t>専従者給与控除前所得増加率</t>
    <rPh sb="0" eb="3">
      <t>センジュウシャ</t>
    </rPh>
    <rPh sb="3" eb="5">
      <t>キュウヨ</t>
    </rPh>
    <rPh sb="5" eb="7">
      <t>コウジョ</t>
    </rPh>
    <rPh sb="7" eb="8">
      <t>マエ</t>
    </rPh>
    <rPh sb="8" eb="10">
      <t>ショトク</t>
    </rPh>
    <rPh sb="10" eb="13">
      <t>ゾウカリツ</t>
    </rPh>
    <phoneticPr fontId="2"/>
  </si>
  <si>
    <t>青色申告特別控除前所得増加率</t>
    <rPh sb="0" eb="2">
      <t>アオイロ</t>
    </rPh>
    <rPh sb="2" eb="4">
      <t>シンコク</t>
    </rPh>
    <rPh sb="4" eb="6">
      <t>トクベツ</t>
    </rPh>
    <rPh sb="6" eb="8">
      <t>コウジョ</t>
    </rPh>
    <rPh sb="8" eb="9">
      <t>マエ</t>
    </rPh>
    <rPh sb="9" eb="11">
      <t>ショトク</t>
    </rPh>
    <rPh sb="11" eb="14">
      <t>ゾウカリツ</t>
    </rPh>
    <phoneticPr fontId="2"/>
  </si>
  <si>
    <t>自己資本増加率</t>
    <rPh sb="0" eb="2">
      <t>ジコ</t>
    </rPh>
    <rPh sb="2" eb="4">
      <t>シホン</t>
    </rPh>
    <rPh sb="4" eb="7">
      <t>ゾウカリツ</t>
    </rPh>
    <phoneticPr fontId="2"/>
  </si>
  <si>
    <t>借入金依存度</t>
    <rPh sb="0" eb="3">
      <t>カリイレキン</t>
    </rPh>
    <rPh sb="3" eb="6">
      <t>イゾンド</t>
    </rPh>
    <phoneticPr fontId="2"/>
  </si>
  <si>
    <t>借入金支払利息率</t>
    <rPh sb="0" eb="3">
      <t>カリイレキン</t>
    </rPh>
    <rPh sb="3" eb="5">
      <t>シハラ</t>
    </rPh>
    <rPh sb="5" eb="8">
      <t>リソクリツ</t>
    </rPh>
    <phoneticPr fontId="2"/>
  </si>
  <si>
    <t>１人あたり売上高（売上収入）</t>
    <rPh sb="1" eb="2">
      <t>ニン</t>
    </rPh>
    <rPh sb="5" eb="8">
      <t>ウリアゲダカ</t>
    </rPh>
    <rPh sb="9" eb="11">
      <t>ウリアゲ</t>
    </rPh>
    <rPh sb="11" eb="13">
      <t>シュウニュウ</t>
    </rPh>
    <phoneticPr fontId="2"/>
  </si>
  <si>
    <t>１人あたり売上高（総収入）</t>
    <rPh sb="1" eb="2">
      <t>ニン</t>
    </rPh>
    <rPh sb="5" eb="8">
      <t>ウリアゲダカ</t>
    </rPh>
    <rPh sb="9" eb="10">
      <t>ソウ</t>
    </rPh>
    <rPh sb="10" eb="12">
      <t>シュウニュウ</t>
    </rPh>
    <phoneticPr fontId="2"/>
  </si>
  <si>
    <t>Ⅳ．</t>
    <phoneticPr fontId="2"/>
  </si>
  <si>
    <t>＊A票・総労働者数を入力してください。</t>
    <rPh sb="2" eb="3">
      <t>ヒョウ</t>
    </rPh>
    <rPh sb="4" eb="5">
      <t>ソウ</t>
    </rPh>
    <rPh sb="5" eb="8">
      <t>ロウドウシャ</t>
    </rPh>
    <rPh sb="8" eb="9">
      <t>スウ</t>
    </rPh>
    <rPh sb="10" eb="12">
      <t>ニュウリョク</t>
    </rPh>
    <phoneticPr fontId="2"/>
  </si>
  <si>
    <t>＊共済掛金、価格補填負担金、収入保険の保険料等を合計して入力してください。</t>
    <rPh sb="24" eb="26">
      <t>ゴウケイ</t>
    </rPh>
    <rPh sb="28" eb="30">
      <t>ニュウリョク</t>
    </rPh>
    <phoneticPr fontId="2"/>
  </si>
  <si>
    <t>農業所得率（売上収入）</t>
    <rPh sb="0" eb="2">
      <t>ノウギョウ</t>
    </rPh>
    <rPh sb="2" eb="4">
      <t>ショトク</t>
    </rPh>
    <rPh sb="4" eb="5">
      <t>リツ</t>
    </rPh>
    <rPh sb="6" eb="8">
      <t>ウリアゲ</t>
    </rPh>
    <rPh sb="8" eb="10">
      <t>シュウニュウ</t>
    </rPh>
    <phoneticPr fontId="2"/>
  </si>
  <si>
    <t>農業所得率（総収入）</t>
    <rPh sb="0" eb="2">
      <t>ノウギョウ</t>
    </rPh>
    <rPh sb="2" eb="4">
      <t>ショトク</t>
    </rPh>
    <rPh sb="4" eb="5">
      <t>リツ</t>
    </rPh>
    <rPh sb="6" eb="7">
      <t>ソウ</t>
    </rPh>
    <rPh sb="7" eb="9">
      <t>シュウニュウ</t>
    </rPh>
    <phoneticPr fontId="2"/>
  </si>
  <si>
    <t>生産性・
効率性</t>
    <phoneticPr fontId="2"/>
  </si>
  <si>
    <t>（単位：円）</t>
    <rPh sb="1" eb="3">
      <t>タンイ</t>
    </rPh>
    <rPh sb="4" eb="5">
      <t>エン</t>
    </rPh>
    <phoneticPr fontId="2"/>
  </si>
  <si>
    <t>＊　農業共済掛金</t>
    <rPh sb="2" eb="4">
      <t>ノウギョウ</t>
    </rPh>
    <rPh sb="4" eb="6">
      <t>キョウサイ</t>
    </rPh>
    <rPh sb="6" eb="8">
      <t>カケガネ</t>
    </rPh>
    <phoneticPr fontId="2"/>
  </si>
  <si>
    <t>農業所得（総収入）</t>
    <rPh sb="0" eb="4">
      <t>ノウギョウショトク</t>
    </rPh>
    <rPh sb="5" eb="8">
      <t>ソウシュウニュウ</t>
    </rPh>
    <phoneticPr fontId="2"/>
  </si>
  <si>
    <t>※１．「主作物の規模」及び「主作物の生産量」の単位は選定調書A票の２．農業経営規模拡大の達成状況の単位を入力すること。</t>
    <rPh sb="4" eb="5">
      <t>シュ</t>
    </rPh>
    <rPh sb="5" eb="7">
      <t>サクブツ</t>
    </rPh>
    <rPh sb="8" eb="10">
      <t>キボ</t>
    </rPh>
    <rPh sb="11" eb="12">
      <t>オヨ</t>
    </rPh>
    <rPh sb="14" eb="15">
      <t>シュ</t>
    </rPh>
    <rPh sb="15" eb="17">
      <t>サクブツ</t>
    </rPh>
    <rPh sb="18" eb="21">
      <t>セイサンリョウ</t>
    </rPh>
    <rPh sb="23" eb="25">
      <t>タンイ</t>
    </rPh>
    <rPh sb="26" eb="28">
      <t>センテイ</t>
    </rPh>
    <rPh sb="28" eb="30">
      <t>チョウショ</t>
    </rPh>
    <rPh sb="31" eb="32">
      <t>ヒョウ</t>
    </rPh>
    <rPh sb="35" eb="37">
      <t>ノウギョウ</t>
    </rPh>
    <rPh sb="37" eb="39">
      <t>ケイエイ</t>
    </rPh>
    <rPh sb="39" eb="41">
      <t>キボ</t>
    </rPh>
    <rPh sb="41" eb="43">
      <t>カクダイ</t>
    </rPh>
    <rPh sb="44" eb="46">
      <t>タッセイ</t>
    </rPh>
    <rPh sb="46" eb="48">
      <t>ジョウキョウ</t>
    </rPh>
    <rPh sb="49" eb="51">
      <t>タンイ</t>
    </rPh>
    <rPh sb="52" eb="54">
      <t>ニュウリョク</t>
    </rPh>
    <phoneticPr fontId="2"/>
  </si>
  <si>
    <t>　　　　　農業所得（売上収入）＝農業租収益－農業経営費</t>
    <rPh sb="5" eb="9">
      <t>ノウギョウショトク</t>
    </rPh>
    <rPh sb="10" eb="14">
      <t>ウリアゲシュウニュウ</t>
    </rPh>
    <rPh sb="16" eb="19">
      <t>ノウギョウソ</t>
    </rPh>
    <rPh sb="19" eb="21">
      <t>シュウエキ</t>
    </rPh>
    <rPh sb="22" eb="24">
      <t>ノウギョウ</t>
    </rPh>
    <rPh sb="24" eb="26">
      <t>ケイエイ</t>
    </rPh>
    <rPh sb="26" eb="27">
      <t>ヒ</t>
    </rPh>
    <phoneticPr fontId="2"/>
  </si>
  <si>
    <t>　　　　　農業経営費＝経費合計（B表の㉛）</t>
    <rPh sb="5" eb="10">
      <t>ノウギョウケイエイヒ</t>
    </rPh>
    <rPh sb="11" eb="15">
      <t>ケイヒゴウケイ</t>
    </rPh>
    <rPh sb="17" eb="18">
      <t>ヒョウ</t>
    </rPh>
    <phoneticPr fontId="2"/>
  </si>
  <si>
    <t>　　　　　農業所得（総収入）＝農業総収益－農業経営費</t>
    <rPh sb="5" eb="9">
      <t>ノウギョウショトク</t>
    </rPh>
    <rPh sb="10" eb="13">
      <t>ソウシュウニュウ</t>
    </rPh>
    <rPh sb="15" eb="17">
      <t>ノウギョウ</t>
    </rPh>
    <rPh sb="17" eb="18">
      <t>ソウ</t>
    </rPh>
    <rPh sb="18" eb="20">
      <t>シュウエキ</t>
    </rPh>
    <rPh sb="21" eb="23">
      <t>ノウギョウ</t>
    </rPh>
    <rPh sb="23" eb="25">
      <t>ケイエイ</t>
    </rPh>
    <rPh sb="25" eb="26">
      <t>ヒ</t>
    </rPh>
    <phoneticPr fontId="2"/>
  </si>
  <si>
    <t>　　　　　農業総収益＝販売金額＋家計・事業消費＋雑収入＋農作物棚卸高（期末－期首）</t>
    <rPh sb="5" eb="7">
      <t>ノウギョウ</t>
    </rPh>
    <rPh sb="7" eb="8">
      <t>ソウ</t>
    </rPh>
    <rPh sb="8" eb="10">
      <t>シュウエキ</t>
    </rPh>
    <rPh sb="11" eb="15">
      <t>ハンバイキンガク</t>
    </rPh>
    <rPh sb="16" eb="18">
      <t>カケイ</t>
    </rPh>
    <rPh sb="19" eb="23">
      <t>ジギョウショウヒ</t>
    </rPh>
    <rPh sb="24" eb="27">
      <t>ザツシュウニュウ</t>
    </rPh>
    <rPh sb="28" eb="34">
      <t>ノウサクモツタナオロシダカ</t>
    </rPh>
    <rPh sb="35" eb="37">
      <t>キマツ</t>
    </rPh>
    <rPh sb="38" eb="40">
      <t>キシュ</t>
    </rPh>
    <phoneticPr fontId="2"/>
  </si>
  <si>
    <t>　　　　　農業粗収益＝販売金額＋家計・事業消費＋農作業受託収＋農作物棚卸高（期末－期首）</t>
    <rPh sb="5" eb="10">
      <t>ノウギョウソシュウエキ</t>
    </rPh>
    <rPh sb="11" eb="15">
      <t>ハンバイキンガク</t>
    </rPh>
    <rPh sb="16" eb="18">
      <t>カケイ</t>
    </rPh>
    <rPh sb="19" eb="23">
      <t>ジギョウショウヒ</t>
    </rPh>
    <rPh sb="31" eb="37">
      <t>ノウサクモツタナオロシダカ</t>
    </rPh>
    <rPh sb="38" eb="40">
      <t>キマツ</t>
    </rPh>
    <rPh sb="41" eb="43">
      <t>キシュ</t>
    </rPh>
    <phoneticPr fontId="2"/>
  </si>
  <si>
    <t>うち農作業受託収入</t>
    <rPh sb="2" eb="5">
      <t>ノウサギョウ</t>
    </rPh>
    <rPh sb="5" eb="7">
      <t>ジュタク</t>
    </rPh>
    <rPh sb="7" eb="9">
      <t>シュウニュウ</t>
    </rPh>
    <phoneticPr fontId="2"/>
  </si>
  <si>
    <t>負債比率</t>
    <rPh sb="0" eb="2">
      <t>フサイ</t>
    </rPh>
    <rPh sb="2" eb="4">
      <t>ヒリツ</t>
    </rPh>
    <phoneticPr fontId="2"/>
  </si>
  <si>
    <t>　 ２．農業所得率（売上収入）＝農業所得（売上収入）÷農業粗収益</t>
    <rPh sb="4" eb="6">
      <t>ノウギョウ</t>
    </rPh>
    <rPh sb="6" eb="9">
      <t>ショトクリツ</t>
    </rPh>
    <rPh sb="10" eb="12">
      <t>ウリアゲ</t>
    </rPh>
    <rPh sb="12" eb="14">
      <t>シュウニュウ</t>
    </rPh>
    <rPh sb="16" eb="20">
      <t>ノウギョウショトク</t>
    </rPh>
    <rPh sb="21" eb="23">
      <t>バイア</t>
    </rPh>
    <rPh sb="23" eb="25">
      <t>シュウニュウ</t>
    </rPh>
    <rPh sb="27" eb="32">
      <t>ノウギョウソシュウエキ</t>
    </rPh>
    <phoneticPr fontId="2"/>
  </si>
  <si>
    <t>　 ３．農業所得率（総収入）＝農業所得（総収入）÷農業総収益</t>
    <rPh sb="4" eb="6">
      <t>ノウギョウ</t>
    </rPh>
    <rPh sb="6" eb="9">
      <t>ショトクリツ</t>
    </rPh>
    <rPh sb="10" eb="13">
      <t>ソウシュウニュウ</t>
    </rPh>
    <rPh sb="15" eb="17">
      <t>ノウギョウ</t>
    </rPh>
    <rPh sb="17" eb="19">
      <t>ショトク</t>
    </rPh>
    <rPh sb="20" eb="21">
      <t>ソウ</t>
    </rPh>
    <rPh sb="21" eb="23">
      <t>シュウニュウ</t>
    </rPh>
    <rPh sb="25" eb="27">
      <t>ノウギョウ</t>
    </rPh>
    <rPh sb="27" eb="28">
      <t>ソウ</t>
    </rPh>
    <rPh sb="28" eb="30">
      <t>シュウエキ</t>
    </rPh>
    <phoneticPr fontId="2"/>
  </si>
  <si>
    <t>　 ４．総売上高専給控除前所得率＝専従者給与控除前所得÷総売上高</t>
    <rPh sb="17" eb="22">
      <t>センジュウシャキュウヨ</t>
    </rPh>
    <rPh sb="22" eb="25">
      <t>コウジョマエ</t>
    </rPh>
    <rPh sb="25" eb="27">
      <t>ショトク</t>
    </rPh>
    <rPh sb="28" eb="32">
      <t>ソウウリアゲダカ</t>
    </rPh>
    <phoneticPr fontId="2"/>
  </si>
  <si>
    <t>　 ５．総資本専給控除前所得率＝専従者給与控除前所得÷総資本</t>
    <rPh sb="16" eb="21">
      <t>センジュウシャキュウヨ</t>
    </rPh>
    <rPh sb="21" eb="26">
      <t>コウジョマエショトク</t>
    </rPh>
    <rPh sb="27" eb="30">
      <t>ソウシホン</t>
    </rPh>
    <phoneticPr fontId="2"/>
  </si>
  <si>
    <t>　 ６．総売上高所得率＝青色申告特別控除前所得÷総売上高</t>
    <rPh sb="24" eb="28">
      <t>ソウウリアゲダカ</t>
    </rPh>
    <phoneticPr fontId="2"/>
  </si>
  <si>
    <t>　 ７．１人あたり売上高（売上収入）＝農業粗収益÷従事者数</t>
    <rPh sb="19" eb="24">
      <t>ノウギョウソシュウエキ</t>
    </rPh>
    <rPh sb="25" eb="29">
      <t>ジュウジシャスウ</t>
    </rPh>
    <phoneticPr fontId="2"/>
  </si>
  <si>
    <t>　 ９．借入金依存度＝（短期借入金＋長期借入金）÷資産計</t>
    <rPh sb="12" eb="17">
      <t>タンキシャクニュウキン</t>
    </rPh>
    <rPh sb="18" eb="23">
      <t>チョウキシャクニュウキン</t>
    </rPh>
    <rPh sb="25" eb="28">
      <t>シサンケイ</t>
    </rPh>
    <phoneticPr fontId="2"/>
  </si>
  <si>
    <t>　 10．借入金支払利息率＝利息割引料÷（短期借入金＋長期借入金）</t>
    <rPh sb="14" eb="19">
      <t>リソクワリビキリョウ</t>
    </rPh>
    <rPh sb="21" eb="26">
      <t>タンキシャクニュウキン</t>
    </rPh>
    <rPh sb="27" eb="32">
      <t>チョウキシャクニュウキン</t>
    </rPh>
    <phoneticPr fontId="2"/>
  </si>
  <si>
    <t>　 11．当座比率＝当座資産÷流動資産</t>
    <rPh sb="10" eb="14">
      <t>トウザシサン</t>
    </rPh>
    <rPh sb="15" eb="19">
      <t>リュウドウシサン</t>
    </rPh>
    <phoneticPr fontId="2"/>
  </si>
  <si>
    <t>　 12．流動比率＝流動資産÷流動負債</t>
    <rPh sb="10" eb="14">
      <t>リュウドウシサン</t>
    </rPh>
    <rPh sb="15" eb="19">
      <t>リュウドウフサイ</t>
    </rPh>
    <phoneticPr fontId="2"/>
  </si>
  <si>
    <t>　 13．固定比率＝固定資産÷自己資本</t>
    <rPh sb="10" eb="12">
      <t>コテイ</t>
    </rPh>
    <rPh sb="12" eb="14">
      <t>シサン</t>
    </rPh>
    <rPh sb="15" eb="17">
      <t>ジコ</t>
    </rPh>
    <rPh sb="17" eb="19">
      <t>シホン</t>
    </rPh>
    <phoneticPr fontId="2"/>
  </si>
  <si>
    <t>　 14．固定長期適合率＝固定資産÷（純資産＋固定負債）</t>
    <rPh sb="13" eb="17">
      <t>コテイシサン</t>
    </rPh>
    <rPh sb="19" eb="22">
      <t>ジュンシサン</t>
    </rPh>
    <rPh sb="23" eb="27">
      <t>コテイフサイ</t>
    </rPh>
    <phoneticPr fontId="2"/>
  </si>
  <si>
    <t>　 15．自己資本比率＝自己資本÷総資本</t>
    <rPh sb="12" eb="16">
      <t>ジコシホン</t>
    </rPh>
    <rPh sb="17" eb="20">
      <t>ソウシホン</t>
    </rPh>
    <phoneticPr fontId="2"/>
  </si>
  <si>
    <t>　 16．負債比率＝負債計÷自己資本</t>
    <rPh sb="10" eb="13">
      <t>フサイケイ</t>
    </rPh>
    <rPh sb="14" eb="18">
      <t>ジコシホン</t>
    </rPh>
    <phoneticPr fontId="2"/>
  </si>
  <si>
    <t>　 17．売上高増加率＝（当年度総売上高－前年度総売上高）÷前年度総売上高</t>
    <rPh sb="5" eb="8">
      <t>ウリアゲダカ</t>
    </rPh>
    <rPh sb="8" eb="11">
      <t>ゾウカリツ</t>
    </rPh>
    <rPh sb="13" eb="16">
      <t>トウネンド</t>
    </rPh>
    <rPh sb="16" eb="20">
      <t>ソウウリアゲダカ</t>
    </rPh>
    <rPh sb="21" eb="23">
      <t>ゼンネン</t>
    </rPh>
    <rPh sb="23" eb="24">
      <t>ド</t>
    </rPh>
    <rPh sb="24" eb="28">
      <t>ソウウリアゲダカ</t>
    </rPh>
    <rPh sb="30" eb="33">
      <t>ゼンネンド</t>
    </rPh>
    <rPh sb="33" eb="37">
      <t>ソウウリアゲダカ</t>
    </rPh>
    <phoneticPr fontId="2"/>
  </si>
  <si>
    <t>　 18．専従者給与控除前所得増加率＝（当年度所得－前年度所得）÷前年度所得</t>
    <rPh sb="20" eb="23">
      <t>トウネンド</t>
    </rPh>
    <rPh sb="23" eb="25">
      <t>ショトク</t>
    </rPh>
    <rPh sb="26" eb="29">
      <t>ゼンネンド</t>
    </rPh>
    <rPh sb="29" eb="31">
      <t>ショトク</t>
    </rPh>
    <rPh sb="33" eb="35">
      <t>ゼンネン</t>
    </rPh>
    <rPh sb="35" eb="36">
      <t>ド</t>
    </rPh>
    <rPh sb="36" eb="38">
      <t>ショトク</t>
    </rPh>
    <phoneticPr fontId="2"/>
  </si>
  <si>
    <t>　 19．青色申告特別控除前所得増加率＝（当年度控除前所得－前年度控除前所得）÷前年度控除前所得</t>
    <rPh sb="21" eb="24">
      <t>トウネンド</t>
    </rPh>
    <rPh sb="24" eb="27">
      <t>コウジョマエ</t>
    </rPh>
    <rPh sb="27" eb="29">
      <t>ショトク</t>
    </rPh>
    <rPh sb="30" eb="33">
      <t>ゼンネンド</t>
    </rPh>
    <rPh sb="33" eb="38">
      <t>コウジョマエショトク</t>
    </rPh>
    <rPh sb="40" eb="43">
      <t>ゼンネンド</t>
    </rPh>
    <rPh sb="43" eb="48">
      <t>コウジョマエショトク</t>
    </rPh>
    <phoneticPr fontId="2"/>
  </si>
  <si>
    <t>　 20．自己資本増加率＝（当年度自己資本－前年度自己資本）÷前年度自己資本</t>
    <rPh sb="14" eb="17">
      <t>トウネンド</t>
    </rPh>
    <rPh sb="17" eb="21">
      <t>ジコシホン</t>
    </rPh>
    <rPh sb="22" eb="25">
      <t>ゼンネンド</t>
    </rPh>
    <rPh sb="25" eb="29">
      <t>ジコシホン</t>
    </rPh>
    <rPh sb="31" eb="34">
      <t>ゼンネンド</t>
    </rPh>
    <rPh sb="34" eb="38">
      <t>ジコシホン</t>
    </rPh>
    <phoneticPr fontId="2"/>
  </si>
  <si>
    <t>　 ８．１人あたり売上高（総収入）=農業総収益÷従事者数</t>
    <rPh sb="18" eb="20">
      <t>ノウギョウ</t>
    </rPh>
    <rPh sb="20" eb="21">
      <t>ソウ</t>
    </rPh>
    <rPh sb="21" eb="23">
      <t>シュウエキ</t>
    </rPh>
    <rPh sb="24" eb="28">
      <t>ジュウジシャスウ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</si>
</sst>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#,##0.0_);[Red]\(#,##0.0\)"/>
    <numFmt numFmtId="177" formatCode="#,##0_);[Red]\(#,##0\)"/>
    <numFmt numFmtId="178" formatCode="0.0%"/>
    <numFmt numFmtId="179" formatCode="#,##0_ "/>
    <numFmt numFmtId="180" formatCode="#,##0.0;[Red]\-#,##0.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99CCFF"/>
        <bgColor indexed="64"/>
      </patternFill>
    </fill>
  </fills>
  <borders count="10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6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8" fillId="0" borderId="0" xfId="0" applyFont="1"/>
    <xf numFmtId="41" fontId="4" fillId="0" borderId="0" xfId="0" applyNumberFormat="1" applyFont="1" applyAlignment="1" applyProtection="1">
      <alignment horizontal="right" vertical="center"/>
      <protection locked="0"/>
    </xf>
    <xf numFmtId="41" fontId="4" fillId="0" borderId="0" xfId="0" applyNumberFormat="1" applyFont="1" applyAlignment="1">
      <alignment horizontal="right"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left" vertical="center"/>
    </xf>
    <xf numFmtId="0" fontId="4" fillId="0" borderId="2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41" fontId="8" fillId="0" borderId="13" xfId="0" applyNumberFormat="1" applyFont="1" applyBorder="1" applyAlignment="1" applyProtection="1">
      <alignment vertical="center"/>
      <protection locked="0"/>
    </xf>
    <xf numFmtId="41" fontId="8" fillId="0" borderId="14" xfId="0" applyNumberFormat="1" applyFont="1" applyBorder="1" applyAlignment="1" applyProtection="1">
      <alignment vertical="center"/>
      <protection locked="0"/>
    </xf>
    <xf numFmtId="0" fontId="8" fillId="0" borderId="15" xfId="0" applyFont="1" applyBorder="1" applyAlignment="1">
      <alignment vertical="center"/>
    </xf>
    <xf numFmtId="41" fontId="8" fillId="0" borderId="16" xfId="0" applyNumberFormat="1" applyFont="1" applyBorder="1" applyAlignment="1" applyProtection="1">
      <alignment vertical="center"/>
      <protection locked="0"/>
    </xf>
    <xf numFmtId="41" fontId="8" fillId="0" borderId="17" xfId="0" applyNumberFormat="1" applyFont="1" applyBorder="1" applyAlignment="1" applyProtection="1">
      <alignment vertical="center"/>
      <protection locked="0"/>
    </xf>
    <xf numFmtId="0" fontId="8" fillId="0" borderId="18" xfId="0" applyFont="1" applyBorder="1" applyAlignment="1">
      <alignment vertical="center"/>
    </xf>
    <xf numFmtId="41" fontId="8" fillId="0" borderId="19" xfId="0" applyNumberFormat="1" applyFont="1" applyBorder="1" applyAlignment="1" applyProtection="1">
      <alignment vertical="center"/>
      <protection locked="0"/>
    </xf>
    <xf numFmtId="41" fontId="8" fillId="0" borderId="20" xfId="0" applyNumberFormat="1" applyFont="1" applyBorder="1" applyAlignment="1" applyProtection="1">
      <alignment vertical="center"/>
      <protection locked="0"/>
    </xf>
    <xf numFmtId="0" fontId="8" fillId="0" borderId="21" xfId="0" applyFont="1" applyBorder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center" vertical="distributed"/>
    </xf>
    <xf numFmtId="0" fontId="4" fillId="0" borderId="24" xfId="0" applyFont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distributed"/>
    </xf>
    <xf numFmtId="0" fontId="4" fillId="0" borderId="26" xfId="0" applyFont="1" applyBorder="1" applyAlignment="1">
      <alignment horizontal="center" vertical="distributed"/>
    </xf>
    <xf numFmtId="41" fontId="4" fillId="0" borderId="28" xfId="0" applyNumberFormat="1" applyFont="1" applyBorder="1" applyAlignment="1" applyProtection="1">
      <alignment horizontal="right" vertical="center"/>
      <protection locked="0"/>
    </xf>
    <xf numFmtId="0" fontId="4" fillId="2" borderId="29" xfId="0" applyFont="1" applyFill="1" applyBorder="1"/>
    <xf numFmtId="41" fontId="4" fillId="0" borderId="30" xfId="0" applyNumberFormat="1" applyFont="1" applyBorder="1" applyAlignment="1" applyProtection="1">
      <alignment horizontal="right" vertical="center"/>
      <protection locked="0"/>
    </xf>
    <xf numFmtId="41" fontId="4" fillId="0" borderId="31" xfId="0" applyNumberFormat="1" applyFont="1" applyBorder="1" applyAlignment="1" applyProtection="1">
      <alignment horizontal="right" vertical="center"/>
      <protection locked="0"/>
    </xf>
    <xf numFmtId="0" fontId="4" fillId="0" borderId="32" xfId="0" applyFont="1" applyBorder="1" applyAlignment="1">
      <alignment horizontal="center" vertical="distributed"/>
    </xf>
    <xf numFmtId="41" fontId="4" fillId="0" borderId="34" xfId="0" applyNumberFormat="1" applyFont="1" applyBorder="1" applyAlignment="1" applyProtection="1">
      <alignment horizontal="right" vertical="center"/>
      <protection locked="0"/>
    </xf>
    <xf numFmtId="41" fontId="4" fillId="0" borderId="35" xfId="0" applyNumberFormat="1" applyFont="1" applyBorder="1" applyAlignment="1" applyProtection="1">
      <alignment horizontal="right" vertical="center"/>
      <protection locked="0"/>
    </xf>
    <xf numFmtId="41" fontId="4" fillId="0" borderId="36" xfId="0" applyNumberFormat="1" applyFont="1" applyBorder="1" applyAlignment="1" applyProtection="1">
      <alignment horizontal="right" vertical="center"/>
      <protection locked="0"/>
    </xf>
    <xf numFmtId="0" fontId="4" fillId="0" borderId="37" xfId="0" applyFont="1" applyBorder="1" applyAlignment="1">
      <alignment horizontal="center" vertical="distributed"/>
    </xf>
    <xf numFmtId="0" fontId="4" fillId="0" borderId="38" xfId="0" applyFont="1" applyBorder="1" applyAlignment="1">
      <alignment horizontal="center" vertical="distributed"/>
    </xf>
    <xf numFmtId="41" fontId="4" fillId="0" borderId="39" xfId="0" applyNumberFormat="1" applyFont="1" applyBorder="1" applyAlignment="1" applyProtection="1">
      <alignment horizontal="right" vertical="center"/>
      <protection locked="0"/>
    </xf>
    <xf numFmtId="0" fontId="4" fillId="3" borderId="29" xfId="0" applyFont="1" applyFill="1" applyBorder="1"/>
    <xf numFmtId="41" fontId="4" fillId="0" borderId="40" xfId="0" applyNumberFormat="1" applyFont="1" applyBorder="1" applyAlignment="1" applyProtection="1">
      <alignment horizontal="right" vertical="center"/>
      <protection locked="0"/>
    </xf>
    <xf numFmtId="41" fontId="4" fillId="0" borderId="41" xfId="0" applyNumberFormat="1" applyFont="1" applyBorder="1" applyAlignment="1" applyProtection="1">
      <alignment horizontal="right" vertical="center"/>
      <protection locked="0"/>
    </xf>
    <xf numFmtId="0" fontId="4" fillId="4" borderId="22" xfId="0" applyFont="1" applyFill="1" applyBorder="1" applyAlignment="1">
      <alignment horizontal="center" vertical="distributed"/>
    </xf>
    <xf numFmtId="41" fontId="4" fillId="4" borderId="25" xfId="0" applyNumberFormat="1" applyFont="1" applyFill="1" applyBorder="1" applyAlignment="1">
      <alignment horizontal="right" vertical="center"/>
    </xf>
    <xf numFmtId="41" fontId="4" fillId="4" borderId="42" xfId="0" applyNumberFormat="1" applyFont="1" applyFill="1" applyBorder="1" applyAlignment="1">
      <alignment horizontal="right" vertical="center"/>
    </xf>
    <xf numFmtId="41" fontId="4" fillId="4" borderId="4" xfId="0" applyNumberFormat="1" applyFont="1" applyFill="1" applyBorder="1" applyAlignment="1">
      <alignment horizontal="right" vertical="center"/>
    </xf>
    <xf numFmtId="0" fontId="4" fillId="0" borderId="43" xfId="0" applyFont="1" applyBorder="1" applyAlignment="1">
      <alignment horizontal="center" vertical="distributed"/>
    </xf>
    <xf numFmtId="0" fontId="4" fillId="0" borderId="44" xfId="0" applyFont="1" applyBorder="1" applyAlignment="1">
      <alignment horizontal="center" vertical="distributed"/>
    </xf>
    <xf numFmtId="41" fontId="4" fillId="0" borderId="45" xfId="0" applyNumberFormat="1" applyFont="1" applyBorder="1" applyAlignment="1" applyProtection="1">
      <alignment horizontal="right" vertical="center"/>
      <protection locked="0"/>
    </xf>
    <xf numFmtId="41" fontId="4" fillId="0" borderId="46" xfId="0" applyNumberFormat="1" applyFont="1" applyBorder="1" applyAlignment="1" applyProtection="1">
      <alignment horizontal="right" vertical="center"/>
      <protection locked="0"/>
    </xf>
    <xf numFmtId="0" fontId="4" fillId="0" borderId="47" xfId="0" applyFont="1" applyBorder="1" applyAlignment="1">
      <alignment horizontal="center" vertical="distributed"/>
    </xf>
    <xf numFmtId="0" fontId="4" fillId="0" borderId="48" xfId="0" applyFont="1" applyBorder="1" applyAlignment="1">
      <alignment horizontal="center" vertical="distributed"/>
    </xf>
    <xf numFmtId="41" fontId="4" fillId="0" borderId="49" xfId="0" applyNumberFormat="1" applyFont="1" applyBorder="1" applyAlignment="1" applyProtection="1">
      <alignment horizontal="right" vertical="center"/>
      <protection locked="0"/>
    </xf>
    <xf numFmtId="41" fontId="4" fillId="0" borderId="50" xfId="0" applyNumberFormat="1" applyFont="1" applyBorder="1" applyAlignment="1" applyProtection="1">
      <alignment horizontal="right" vertical="center"/>
      <protection locked="0"/>
    </xf>
    <xf numFmtId="41" fontId="4" fillId="0" borderId="51" xfId="0" applyNumberFormat="1" applyFont="1" applyBorder="1" applyAlignment="1" applyProtection="1">
      <alignment horizontal="right" vertical="center"/>
      <protection locked="0"/>
    </xf>
    <xf numFmtId="0" fontId="4" fillId="4" borderId="52" xfId="0" applyFont="1" applyFill="1" applyBorder="1" applyAlignment="1">
      <alignment horizontal="center" vertical="distributed"/>
    </xf>
    <xf numFmtId="0" fontId="4" fillId="4" borderId="53" xfId="0" applyFont="1" applyFill="1" applyBorder="1" applyAlignment="1">
      <alignment horizontal="center" vertical="distributed"/>
    </xf>
    <xf numFmtId="0" fontId="4" fillId="0" borderId="54" xfId="0" applyFont="1" applyBorder="1" applyAlignment="1">
      <alignment horizontal="center" vertical="distributed"/>
    </xf>
    <xf numFmtId="0" fontId="4" fillId="0" borderId="55" xfId="0" applyFont="1" applyBorder="1" applyAlignment="1">
      <alignment horizontal="center" vertical="distributed"/>
    </xf>
    <xf numFmtId="41" fontId="4" fillId="0" borderId="56" xfId="0" applyNumberFormat="1" applyFont="1" applyBorder="1" applyAlignment="1" applyProtection="1">
      <alignment horizontal="right" vertical="center"/>
      <protection locked="0"/>
    </xf>
    <xf numFmtId="41" fontId="4" fillId="0" borderId="57" xfId="0" applyNumberFormat="1" applyFont="1" applyBorder="1" applyAlignment="1" applyProtection="1">
      <alignment horizontal="right" vertical="center"/>
      <protection locked="0"/>
    </xf>
    <xf numFmtId="41" fontId="4" fillId="0" borderId="58" xfId="0" applyNumberFormat="1" applyFont="1" applyBorder="1" applyAlignment="1" applyProtection="1">
      <alignment horizontal="right" vertical="center"/>
      <protection locked="0"/>
    </xf>
    <xf numFmtId="0" fontId="4" fillId="0" borderId="59" xfId="0" applyFont="1" applyBorder="1" applyAlignment="1">
      <alignment horizontal="center" vertical="distributed"/>
    </xf>
    <xf numFmtId="0" fontId="4" fillId="0" borderId="60" xfId="0" applyFont="1" applyBorder="1" applyAlignment="1">
      <alignment horizontal="center" vertical="distributed"/>
    </xf>
    <xf numFmtId="0" fontId="4" fillId="4" borderId="24" xfId="0" applyFont="1" applyFill="1" applyBorder="1" applyAlignment="1">
      <alignment horizontal="center" vertical="distributed"/>
    </xf>
    <xf numFmtId="0" fontId="4" fillId="0" borderId="61" xfId="0" applyFont="1" applyBorder="1" applyAlignment="1">
      <alignment horizontal="center" vertical="distributed"/>
    </xf>
    <xf numFmtId="0" fontId="4" fillId="0" borderId="62" xfId="0" applyFont="1" applyBorder="1" applyAlignment="1">
      <alignment vertical="top" wrapText="1"/>
    </xf>
    <xf numFmtId="0" fontId="4" fillId="0" borderId="63" xfId="0" applyFont="1" applyBorder="1" applyAlignment="1">
      <alignment horizontal="center" vertical="distributed"/>
    </xf>
    <xf numFmtId="0" fontId="4" fillId="0" borderId="62" xfId="0" applyFont="1" applyBorder="1" applyAlignment="1">
      <alignment horizontal="center" vertical="distributed"/>
    </xf>
    <xf numFmtId="0" fontId="4" fillId="3" borderId="64" xfId="0" applyFont="1" applyFill="1" applyBorder="1"/>
    <xf numFmtId="0" fontId="4" fillId="0" borderId="1" xfId="0" applyFont="1" applyBorder="1" applyAlignment="1">
      <alignment horizontal="center" vertical="distributed"/>
    </xf>
    <xf numFmtId="0" fontId="4" fillId="0" borderId="24" xfId="0" applyFont="1" applyBorder="1" applyAlignment="1">
      <alignment horizontal="center" vertical="distributed"/>
    </xf>
    <xf numFmtId="41" fontId="4" fillId="0" borderId="24" xfId="0" applyNumberFormat="1" applyFont="1" applyBorder="1" applyAlignment="1">
      <alignment horizontal="right" vertical="center"/>
    </xf>
    <xf numFmtId="0" fontId="4" fillId="2" borderId="24" xfId="0" applyFont="1" applyFill="1" applyBorder="1"/>
    <xf numFmtId="0" fontId="4" fillId="3" borderId="24" xfId="0" applyFont="1" applyFill="1" applyBorder="1"/>
    <xf numFmtId="41" fontId="4" fillId="0" borderId="4" xfId="0" applyNumberFormat="1" applyFont="1" applyBorder="1" applyAlignment="1">
      <alignment horizontal="right" vertical="center"/>
    </xf>
    <xf numFmtId="0" fontId="4" fillId="0" borderId="24" xfId="0" applyFont="1" applyBorder="1"/>
    <xf numFmtId="0" fontId="4" fillId="0" borderId="25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24" xfId="0" applyFont="1" applyBorder="1" applyAlignment="1">
      <alignment vertical="center" shrinkToFit="1"/>
    </xf>
    <xf numFmtId="0" fontId="4" fillId="0" borderId="66" xfId="0" applyFont="1" applyBorder="1" applyAlignment="1">
      <alignment horizontal="center" vertical="center" shrinkToFit="1"/>
    </xf>
    <xf numFmtId="0" fontId="4" fillId="0" borderId="61" xfId="0" applyFont="1" applyBorder="1"/>
    <xf numFmtId="41" fontId="4" fillId="0" borderId="63" xfId="0" applyNumberFormat="1" applyFont="1" applyBorder="1" applyAlignment="1" applyProtection="1">
      <alignment horizontal="right" vertical="center"/>
      <protection locked="0"/>
    </xf>
    <xf numFmtId="0" fontId="4" fillId="0" borderId="63" xfId="0" applyFont="1" applyBorder="1"/>
    <xf numFmtId="41" fontId="4" fillId="0" borderId="67" xfId="0" applyNumberFormat="1" applyFont="1" applyBorder="1" applyAlignment="1" applyProtection="1">
      <alignment horizontal="right" vertical="center"/>
      <protection locked="0"/>
    </xf>
    <xf numFmtId="0" fontId="4" fillId="0" borderId="59" xfId="0" applyFont="1" applyBorder="1"/>
    <xf numFmtId="41" fontId="4" fillId="0" borderId="59" xfId="0" applyNumberFormat="1" applyFont="1" applyBorder="1" applyAlignment="1" applyProtection="1">
      <alignment horizontal="right" vertical="center"/>
      <protection locked="0"/>
    </xf>
    <xf numFmtId="41" fontId="4" fillId="0" borderId="68" xfId="0" applyNumberFormat="1" applyFont="1" applyBorder="1" applyAlignment="1" applyProtection="1">
      <alignment horizontal="right" vertical="center"/>
      <protection locked="0"/>
    </xf>
    <xf numFmtId="0" fontId="4" fillId="0" borderId="60" xfId="0" applyFont="1" applyBorder="1"/>
    <xf numFmtId="41" fontId="4" fillId="0" borderId="60" xfId="0" applyNumberFormat="1" applyFont="1" applyBorder="1" applyAlignment="1" applyProtection="1">
      <alignment horizontal="right" vertical="center"/>
      <protection locked="0"/>
    </xf>
    <xf numFmtId="41" fontId="4" fillId="0" borderId="69" xfId="0" applyNumberFormat="1" applyFont="1" applyBorder="1" applyAlignment="1" applyProtection="1">
      <alignment horizontal="right" vertical="center"/>
      <protection locked="0"/>
    </xf>
    <xf numFmtId="0" fontId="4" fillId="4" borderId="24" xfId="0" applyFont="1" applyFill="1" applyBorder="1"/>
    <xf numFmtId="41" fontId="4" fillId="4" borderId="25" xfId="0" applyNumberFormat="1" applyFont="1" applyFill="1" applyBorder="1" applyAlignment="1" applyProtection="1">
      <alignment horizontal="right" vertical="center"/>
      <protection locked="0"/>
    </xf>
    <xf numFmtId="41" fontId="4" fillId="4" borderId="24" xfId="0" applyNumberFormat="1" applyFont="1" applyFill="1" applyBorder="1" applyAlignment="1" applyProtection="1">
      <alignment horizontal="right" vertical="center"/>
      <protection locked="0"/>
    </xf>
    <xf numFmtId="41" fontId="4" fillId="4" borderId="66" xfId="0" applyNumberFormat="1" applyFont="1" applyFill="1" applyBorder="1" applyAlignment="1" applyProtection="1">
      <alignment horizontal="right" vertical="center"/>
      <protection locked="0"/>
    </xf>
    <xf numFmtId="41" fontId="4" fillId="0" borderId="61" xfId="0" applyNumberFormat="1" applyFont="1" applyBorder="1" applyAlignment="1" applyProtection="1">
      <alignment horizontal="right" vertical="center"/>
      <protection locked="0"/>
    </xf>
    <xf numFmtId="41" fontId="4" fillId="0" borderId="70" xfId="0" applyNumberFormat="1" applyFont="1" applyBorder="1" applyAlignment="1" applyProtection="1">
      <alignment horizontal="right" vertical="center"/>
      <protection locked="0"/>
    </xf>
    <xf numFmtId="41" fontId="4" fillId="0" borderId="25" xfId="0" applyNumberFormat="1" applyFont="1" applyBorder="1"/>
    <xf numFmtId="41" fontId="4" fillId="0" borderId="24" xfId="0" applyNumberFormat="1" applyFont="1" applyBorder="1"/>
    <xf numFmtId="41" fontId="4" fillId="0" borderId="25" xfId="0" applyNumberFormat="1" applyFont="1" applyBorder="1" applyAlignment="1">
      <alignment horizontal="right" vertical="center"/>
    </xf>
    <xf numFmtId="41" fontId="4" fillId="0" borderId="66" xfId="0" applyNumberFormat="1" applyFont="1" applyBorder="1" applyAlignment="1">
      <alignment horizontal="right" vertical="center"/>
    </xf>
    <xf numFmtId="176" fontId="3" fillId="5" borderId="71" xfId="0" applyNumberFormat="1" applyFont="1" applyFill="1" applyBorder="1" applyAlignment="1">
      <alignment horizontal="center" vertical="center" wrapText="1"/>
    </xf>
    <xf numFmtId="176" fontId="3" fillId="5" borderId="72" xfId="0" applyNumberFormat="1" applyFont="1" applyFill="1" applyBorder="1" applyAlignment="1">
      <alignment horizontal="center" vertical="center" wrapText="1"/>
    </xf>
    <xf numFmtId="176" fontId="3" fillId="5" borderId="73" xfId="0" applyNumberFormat="1" applyFont="1" applyFill="1" applyBorder="1" applyAlignment="1">
      <alignment horizontal="center" vertical="center" wrapText="1"/>
    </xf>
    <xf numFmtId="176" fontId="3" fillId="5" borderId="74" xfId="0" applyNumberFormat="1" applyFont="1" applyFill="1" applyBorder="1" applyAlignment="1">
      <alignment horizontal="center" vertical="center" wrapText="1"/>
    </xf>
    <xf numFmtId="177" fontId="3" fillId="5" borderId="73" xfId="0" applyNumberFormat="1" applyFont="1" applyFill="1" applyBorder="1" applyAlignment="1">
      <alignment horizontal="center" vertical="center" wrapText="1"/>
    </xf>
    <xf numFmtId="177" fontId="3" fillId="5" borderId="74" xfId="0" applyNumberFormat="1" applyFont="1" applyFill="1" applyBorder="1" applyAlignment="1">
      <alignment horizontal="center" vertical="center" wrapText="1"/>
    </xf>
    <xf numFmtId="10" fontId="3" fillId="0" borderId="73" xfId="0" applyNumberFormat="1" applyFont="1" applyBorder="1" applyAlignment="1">
      <alignment horizontal="center" vertical="center" wrapText="1"/>
    </xf>
    <xf numFmtId="10" fontId="3" fillId="0" borderId="74" xfId="0" applyNumberFormat="1" applyFont="1" applyBorder="1" applyAlignment="1">
      <alignment horizontal="center" vertical="center" wrapText="1"/>
    </xf>
    <xf numFmtId="10" fontId="3" fillId="0" borderId="77" xfId="0" applyNumberFormat="1" applyFont="1" applyBorder="1" applyAlignment="1">
      <alignment horizontal="center" vertical="center" wrapText="1"/>
    </xf>
    <xf numFmtId="10" fontId="3" fillId="0" borderId="78" xfId="0" applyNumberFormat="1" applyFont="1" applyBorder="1" applyAlignment="1">
      <alignment horizontal="center" vertical="center" wrapText="1"/>
    </xf>
    <xf numFmtId="10" fontId="3" fillId="7" borderId="73" xfId="0" applyNumberFormat="1" applyFont="1" applyFill="1" applyBorder="1" applyAlignment="1">
      <alignment horizontal="center" vertical="center" wrapText="1"/>
    </xf>
    <xf numFmtId="10" fontId="3" fillId="7" borderId="74" xfId="0" applyNumberFormat="1" applyFont="1" applyFill="1" applyBorder="1" applyAlignment="1">
      <alignment horizontal="center" vertical="center" wrapText="1"/>
    </xf>
    <xf numFmtId="10" fontId="3" fillId="7" borderId="77" xfId="0" applyNumberFormat="1" applyFont="1" applyFill="1" applyBorder="1" applyAlignment="1">
      <alignment horizontal="center" vertical="center" wrapText="1"/>
    </xf>
    <xf numFmtId="10" fontId="3" fillId="7" borderId="78" xfId="0" applyNumberFormat="1" applyFont="1" applyFill="1" applyBorder="1" applyAlignment="1">
      <alignment horizontal="center" vertical="center" wrapText="1"/>
    </xf>
    <xf numFmtId="10" fontId="3" fillId="8" borderId="71" xfId="0" applyNumberFormat="1" applyFont="1" applyFill="1" applyBorder="1" applyAlignment="1">
      <alignment horizontal="center" vertical="center" wrapText="1"/>
    </xf>
    <xf numFmtId="10" fontId="3" fillId="8" borderId="72" xfId="0" applyNumberFormat="1" applyFont="1" applyFill="1" applyBorder="1" applyAlignment="1">
      <alignment horizontal="center" vertical="center" wrapText="1"/>
    </xf>
    <xf numFmtId="10" fontId="3" fillId="8" borderId="79" xfId="0" applyNumberFormat="1" applyFont="1" applyFill="1" applyBorder="1" applyAlignment="1">
      <alignment horizontal="center" vertical="center" wrapText="1"/>
    </xf>
    <xf numFmtId="10" fontId="3" fillId="8" borderId="80" xfId="0" applyNumberFormat="1" applyFont="1" applyFill="1" applyBorder="1" applyAlignment="1">
      <alignment horizontal="center" vertical="center" wrapText="1"/>
    </xf>
    <xf numFmtId="10" fontId="3" fillId="8" borderId="73" xfId="0" applyNumberFormat="1" applyFont="1" applyFill="1" applyBorder="1" applyAlignment="1">
      <alignment horizontal="center" vertical="center" wrapText="1"/>
    </xf>
    <xf numFmtId="10" fontId="3" fillId="8" borderId="74" xfId="0" applyNumberFormat="1" applyFont="1" applyFill="1" applyBorder="1" applyAlignment="1">
      <alignment horizontal="center" vertical="center" wrapText="1"/>
    </xf>
    <xf numFmtId="10" fontId="3" fillId="8" borderId="77" xfId="0" applyNumberFormat="1" applyFont="1" applyFill="1" applyBorder="1" applyAlignment="1">
      <alignment horizontal="center" vertical="center" wrapText="1"/>
    </xf>
    <xf numFmtId="10" fontId="3" fillId="8" borderId="78" xfId="0" applyNumberFormat="1" applyFont="1" applyFill="1" applyBorder="1" applyAlignment="1">
      <alignment horizontal="center" vertical="center" wrapText="1"/>
    </xf>
    <xf numFmtId="0" fontId="8" fillId="0" borderId="42" xfId="0" applyFont="1" applyBorder="1" applyAlignment="1" applyProtection="1">
      <alignment vertical="center"/>
      <protection locked="0"/>
    </xf>
    <xf numFmtId="0" fontId="4" fillId="0" borderId="42" xfId="0" applyFont="1" applyBorder="1" applyAlignment="1" applyProtection="1">
      <alignment vertical="center"/>
      <protection locked="0"/>
    </xf>
    <xf numFmtId="0" fontId="4" fillId="0" borderId="81" xfId="0" applyFont="1" applyBorder="1" applyAlignment="1" applyProtection="1">
      <alignment vertical="center"/>
      <protection locked="0"/>
    </xf>
    <xf numFmtId="0" fontId="8" fillId="0" borderId="4" xfId="0" applyFont="1" applyBorder="1" applyAlignment="1">
      <alignment horizontal="center" vertical="center"/>
    </xf>
    <xf numFmtId="38" fontId="8" fillId="0" borderId="14" xfId="1" applyFont="1" applyBorder="1" applyAlignment="1" applyProtection="1">
      <alignment vertical="center"/>
      <protection locked="0"/>
    </xf>
    <xf numFmtId="38" fontId="8" fillId="0" borderId="17" xfId="1" applyFont="1" applyBorder="1" applyAlignment="1" applyProtection="1">
      <alignment vertical="center"/>
      <protection locked="0"/>
    </xf>
    <xf numFmtId="38" fontId="8" fillId="0" borderId="20" xfId="1" applyFont="1" applyBorder="1" applyAlignment="1" applyProtection="1">
      <alignment vertical="center"/>
      <protection locked="0"/>
    </xf>
    <xf numFmtId="0" fontId="8" fillId="0" borderId="10" xfId="0" applyFont="1" applyBorder="1" applyAlignment="1" applyProtection="1">
      <alignment horizontal="right" vertical="center"/>
      <protection locked="0"/>
    </xf>
    <xf numFmtId="0" fontId="8" fillId="0" borderId="10" xfId="0" applyFont="1" applyBorder="1" applyAlignment="1">
      <alignment horizontal="right" vertical="center"/>
    </xf>
    <xf numFmtId="180" fontId="8" fillId="0" borderId="87" xfId="1" applyNumberFormat="1" applyFont="1" applyBorder="1" applyAlignment="1" applyProtection="1">
      <alignment vertical="center"/>
      <protection locked="0"/>
    </xf>
    <xf numFmtId="180" fontId="8" fillId="0" borderId="88" xfId="1" applyNumberFormat="1" applyFont="1" applyBorder="1" applyAlignment="1" applyProtection="1">
      <alignment vertical="center"/>
      <protection locked="0"/>
    </xf>
    <xf numFmtId="180" fontId="8" fillId="0" borderId="89" xfId="1" applyNumberFormat="1" applyFont="1" applyBorder="1" applyAlignment="1" applyProtection="1">
      <alignment vertical="center"/>
      <protection locked="0"/>
    </xf>
    <xf numFmtId="180" fontId="8" fillId="0" borderId="90" xfId="1" applyNumberFormat="1" applyFont="1" applyBorder="1" applyAlignment="1" applyProtection="1">
      <alignment vertical="center"/>
      <protection locked="0"/>
    </xf>
    <xf numFmtId="180" fontId="8" fillId="0" borderId="91" xfId="1" applyNumberFormat="1" applyFont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177" fontId="3" fillId="5" borderId="77" xfId="0" applyNumberFormat="1" applyFont="1" applyFill="1" applyBorder="1" applyAlignment="1">
      <alignment horizontal="center" vertical="center" wrapText="1"/>
    </xf>
    <xf numFmtId="177" fontId="3" fillId="5" borderId="78" xfId="0" applyNumberFormat="1" applyFont="1" applyFill="1" applyBorder="1" applyAlignment="1">
      <alignment horizontal="center" vertical="center" wrapText="1"/>
    </xf>
    <xf numFmtId="10" fontId="3" fillId="0" borderId="79" xfId="0" applyNumberFormat="1" applyFont="1" applyBorder="1" applyAlignment="1">
      <alignment horizontal="center" vertical="center" wrapText="1"/>
    </xf>
    <xf numFmtId="10" fontId="3" fillId="0" borderId="80" xfId="0" applyNumberFormat="1" applyFont="1" applyBorder="1" applyAlignment="1">
      <alignment horizontal="center" vertical="center" wrapText="1"/>
    </xf>
    <xf numFmtId="177" fontId="3" fillId="6" borderId="75" xfId="0" applyNumberFormat="1" applyFont="1" applyFill="1" applyBorder="1" applyAlignment="1">
      <alignment horizontal="center" vertical="center" wrapText="1"/>
    </xf>
    <xf numFmtId="177" fontId="3" fillId="6" borderId="76" xfId="0" applyNumberFormat="1" applyFont="1" applyFill="1" applyBorder="1" applyAlignment="1">
      <alignment horizontal="center" vertical="center" wrapText="1"/>
    </xf>
    <xf numFmtId="10" fontId="3" fillId="7" borderId="80" xfId="0" applyNumberFormat="1" applyFont="1" applyFill="1" applyBorder="1" applyAlignment="1">
      <alignment horizontal="center" vertical="center" wrapText="1"/>
    </xf>
    <xf numFmtId="10" fontId="3" fillId="9" borderId="79" xfId="0" applyNumberFormat="1" applyFont="1" applyFill="1" applyBorder="1" applyAlignment="1">
      <alignment horizontal="center" vertical="center" wrapText="1"/>
    </xf>
    <xf numFmtId="41" fontId="4" fillId="0" borderId="0" xfId="0" applyNumberFormat="1" applyFont="1" applyBorder="1" applyAlignment="1" applyProtection="1">
      <alignment horizontal="right" vertical="center"/>
      <protection locked="0"/>
    </xf>
    <xf numFmtId="41" fontId="4" fillId="0" borderId="0" xfId="0" applyNumberFormat="1" applyFont="1" applyFill="1" applyBorder="1" applyAlignment="1" applyProtection="1">
      <alignment horizontal="right" vertical="center"/>
      <protection locked="0"/>
    </xf>
    <xf numFmtId="41" fontId="4" fillId="0" borderId="0" xfId="0" applyNumberFormat="1" applyFont="1" applyFill="1" applyBorder="1" applyAlignment="1" applyProtection="1">
      <alignment vertical="center"/>
      <protection locked="0"/>
    </xf>
    <xf numFmtId="0" fontId="4" fillId="3" borderId="108" xfId="0" applyFont="1" applyFill="1" applyBorder="1"/>
    <xf numFmtId="0" fontId="8" fillId="0" borderId="0" xfId="0" applyFont="1" applyAlignment="1">
      <alignment horizontal="right" vertical="center"/>
    </xf>
    <xf numFmtId="0" fontId="4" fillId="0" borderId="100" xfId="0" applyFont="1" applyBorder="1" applyAlignment="1">
      <alignment horizontal="center" vertical="distributed"/>
    </xf>
    <xf numFmtId="0" fontId="4" fillId="0" borderId="33" xfId="0" applyFont="1" applyBorder="1" applyAlignment="1">
      <alignment horizontal="center" vertical="distributed"/>
    </xf>
    <xf numFmtId="0" fontId="4" fillId="4" borderId="23" xfId="0" applyFont="1" applyFill="1" applyBorder="1" applyAlignment="1">
      <alignment horizontal="center" vertical="distributed"/>
    </xf>
    <xf numFmtId="0" fontId="4" fillId="0" borderId="23" xfId="0" applyFont="1" applyBorder="1" applyAlignment="1">
      <alignment horizontal="center" vertical="distributed"/>
    </xf>
    <xf numFmtId="0" fontId="4" fillId="0" borderId="27" xfId="0" applyFont="1" applyBorder="1" applyAlignment="1">
      <alignment horizontal="center" vertical="distributed"/>
    </xf>
    <xf numFmtId="0" fontId="8" fillId="0" borderId="5" xfId="0" applyFont="1" applyBorder="1" applyAlignment="1">
      <alignment vertical="center"/>
    </xf>
    <xf numFmtId="0" fontId="4" fillId="0" borderId="59" xfId="0" applyFont="1" applyBorder="1" applyAlignment="1">
      <alignment vertical="distributed"/>
    </xf>
    <xf numFmtId="0" fontId="0" fillId="0" borderId="0" xfId="0" applyFont="1"/>
    <xf numFmtId="177" fontId="10" fillId="5" borderId="83" xfId="0" applyNumberFormat="1" applyFont="1" applyFill="1" applyBorder="1"/>
    <xf numFmtId="0" fontId="4" fillId="0" borderId="0" xfId="0" applyFont="1" applyAlignment="1">
      <alignment horizontal="left" vertical="center"/>
    </xf>
    <xf numFmtId="0" fontId="6" fillId="0" borderId="0" xfId="0" applyFont="1" applyFill="1" applyBorder="1"/>
    <xf numFmtId="0" fontId="8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distributed"/>
    </xf>
    <xf numFmtId="0" fontId="4" fillId="0" borderId="101" xfId="0" applyFont="1" applyBorder="1" applyAlignment="1">
      <alignment horizontal="center" vertical="distributed"/>
    </xf>
    <xf numFmtId="0" fontId="4" fillId="0" borderId="102" xfId="0" applyFont="1" applyBorder="1" applyAlignment="1">
      <alignment horizontal="center" vertical="distributed"/>
    </xf>
    <xf numFmtId="0" fontId="4" fillId="4" borderId="93" xfId="0" applyFont="1" applyFill="1" applyBorder="1" applyAlignment="1">
      <alignment horizontal="center" vertical="distributed"/>
    </xf>
    <xf numFmtId="0" fontId="4" fillId="4" borderId="23" xfId="0" applyFont="1" applyFill="1" applyBorder="1" applyAlignment="1">
      <alignment horizontal="center" vertical="distributed"/>
    </xf>
    <xf numFmtId="0" fontId="4" fillId="0" borderId="100" xfId="0" applyFont="1" applyBorder="1" applyAlignment="1">
      <alignment horizontal="center" vertical="distributed"/>
    </xf>
    <xf numFmtId="0" fontId="4" fillId="0" borderId="33" xfId="0" applyFont="1" applyBorder="1" applyAlignment="1">
      <alignment horizontal="center" vertical="distributed"/>
    </xf>
    <xf numFmtId="0" fontId="4" fillId="0" borderId="101" xfId="0" applyFont="1" applyBorder="1" applyAlignment="1">
      <alignment horizontal="center" vertical="distributed" wrapText="1"/>
    </xf>
    <xf numFmtId="0" fontId="4" fillId="0" borderId="102" xfId="0" applyFont="1" applyBorder="1" applyAlignment="1">
      <alignment horizontal="center" vertical="distributed" wrapText="1"/>
    </xf>
    <xf numFmtId="0" fontId="4" fillId="0" borderId="93" xfId="0" applyFont="1" applyBorder="1" applyAlignment="1">
      <alignment horizontal="center" vertical="distributed"/>
    </xf>
    <xf numFmtId="0" fontId="4" fillId="0" borderId="23" xfId="0" applyFont="1" applyBorder="1" applyAlignment="1">
      <alignment horizontal="center" vertical="distributed"/>
    </xf>
    <xf numFmtId="180" fontId="8" fillId="0" borderId="71" xfId="1" applyNumberFormat="1" applyFont="1" applyBorder="1" applyAlignment="1" applyProtection="1">
      <alignment horizontal="right" vertical="center"/>
      <protection locked="0"/>
    </xf>
    <xf numFmtId="180" fontId="8" fillId="0" borderId="103" xfId="1" applyNumberFormat="1" applyFont="1" applyBorder="1" applyAlignment="1" applyProtection="1">
      <alignment horizontal="right" vertical="center"/>
      <protection locked="0"/>
    </xf>
    <xf numFmtId="180" fontId="8" fillId="0" borderId="73" xfId="1" applyNumberFormat="1" applyFont="1" applyBorder="1" applyAlignment="1" applyProtection="1">
      <alignment horizontal="right" vertical="center"/>
      <protection locked="0"/>
    </xf>
    <xf numFmtId="180" fontId="8" fillId="0" borderId="104" xfId="1" applyNumberFormat="1" applyFont="1" applyBorder="1" applyAlignment="1" applyProtection="1">
      <alignment horizontal="right" vertical="center"/>
      <protection locked="0"/>
    </xf>
    <xf numFmtId="180" fontId="8" fillId="0" borderId="77" xfId="1" applyNumberFormat="1" applyFont="1" applyBorder="1" applyAlignment="1" applyProtection="1">
      <alignment horizontal="right" vertical="center"/>
      <protection locked="0"/>
    </xf>
    <xf numFmtId="180" fontId="8" fillId="0" borderId="105" xfId="1" applyNumberFormat="1" applyFont="1" applyBorder="1" applyAlignment="1" applyProtection="1">
      <alignment horizontal="right" vertical="center"/>
      <protection locked="0"/>
    </xf>
    <xf numFmtId="0" fontId="8" fillId="0" borderId="93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 vertical="distributed"/>
    </xf>
    <xf numFmtId="0" fontId="4" fillId="0" borderId="0" xfId="0" applyFont="1" applyBorder="1" applyAlignment="1">
      <alignment horizontal="center" vertical="distributed" wrapText="1"/>
    </xf>
    <xf numFmtId="0" fontId="4" fillId="0" borderId="99" xfId="0" applyFont="1" applyBorder="1" applyAlignment="1">
      <alignment horizontal="center" vertical="distributed"/>
    </xf>
    <xf numFmtId="0" fontId="4" fillId="0" borderId="27" xfId="0" applyFont="1" applyBorder="1" applyAlignment="1">
      <alignment horizontal="center" vertical="distributed"/>
    </xf>
    <xf numFmtId="0" fontId="8" fillId="0" borderId="5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64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9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8" fillId="0" borderId="77" xfId="0" applyFont="1" applyBorder="1" applyAlignment="1" applyProtection="1">
      <alignment vertical="center"/>
      <protection locked="0"/>
    </xf>
    <xf numFmtId="0" fontId="4" fillId="0" borderId="94" xfId="0" applyFont="1" applyBorder="1" applyAlignment="1">
      <alignment vertical="center"/>
    </xf>
    <xf numFmtId="0" fontId="8" fillId="0" borderId="95" xfId="0" applyFont="1" applyBorder="1" applyAlignment="1">
      <alignment vertical="center"/>
    </xf>
    <xf numFmtId="0" fontId="4" fillId="0" borderId="81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0" fontId="4" fillId="0" borderId="97" xfId="0" applyFont="1" applyBorder="1" applyAlignment="1">
      <alignment vertical="center"/>
    </xf>
    <xf numFmtId="0" fontId="8" fillId="0" borderId="71" xfId="0" applyFont="1" applyBorder="1" applyAlignment="1">
      <alignment vertical="center"/>
    </xf>
    <xf numFmtId="0" fontId="4" fillId="0" borderId="98" xfId="0" applyFont="1" applyBorder="1" applyAlignment="1"/>
    <xf numFmtId="0" fontId="8" fillId="0" borderId="73" xfId="0" applyFont="1" applyBorder="1" applyAlignment="1" applyProtection="1">
      <alignment vertical="center"/>
      <protection locked="0"/>
    </xf>
    <xf numFmtId="0" fontId="4" fillId="0" borderId="92" xfId="0" applyFont="1" applyBorder="1" applyAlignment="1">
      <alignment vertical="center"/>
    </xf>
    <xf numFmtId="0" fontId="8" fillId="0" borderId="1" xfId="0" quotePrefix="1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2" xfId="0" applyFont="1" applyBorder="1" applyAlignment="1"/>
    <xf numFmtId="0" fontId="8" fillId="0" borderId="95" xfId="0" applyFont="1" applyBorder="1" applyAlignment="1">
      <alignment horizontal="left" vertical="center"/>
    </xf>
    <xf numFmtId="0" fontId="4" fillId="0" borderId="96" xfId="0" applyFont="1" applyBorder="1" applyAlignment="1">
      <alignment horizontal="left" vertical="center"/>
    </xf>
    <xf numFmtId="10" fontId="3" fillId="8" borderId="71" xfId="0" applyNumberFormat="1" applyFont="1" applyFill="1" applyBorder="1" applyAlignment="1">
      <alignment vertical="center" textRotation="255" shrinkToFit="1"/>
    </xf>
    <xf numFmtId="10" fontId="3" fillId="8" borderId="79" xfId="0" applyNumberFormat="1" applyFont="1" applyFill="1" applyBorder="1" applyAlignment="1">
      <alignment vertical="center" textRotation="255" shrinkToFit="1"/>
    </xf>
    <xf numFmtId="176" fontId="3" fillId="5" borderId="95" xfId="0" applyNumberFormat="1" applyFont="1" applyFill="1" applyBorder="1" applyAlignment="1">
      <alignment vertical="center" textRotation="255" shrinkToFit="1"/>
    </xf>
    <xf numFmtId="10" fontId="3" fillId="0" borderId="5" xfId="0" applyNumberFormat="1" applyFont="1" applyBorder="1" applyAlignment="1">
      <alignment horizontal="center" vertical="center" textRotation="255" shrinkToFit="1"/>
    </xf>
    <xf numFmtId="10" fontId="3" fillId="0" borderId="29" xfId="0" applyNumberFormat="1" applyFont="1" applyBorder="1" applyAlignment="1">
      <alignment horizontal="center" vertical="center" textRotation="255" shrinkToFit="1"/>
    </xf>
    <xf numFmtId="10" fontId="3" fillId="0" borderId="64" xfId="0" applyNumberFormat="1" applyFont="1" applyBorder="1" applyAlignment="1">
      <alignment horizontal="center" vertical="center" textRotation="255" shrinkToFit="1"/>
    </xf>
    <xf numFmtId="10" fontId="3" fillId="7" borderId="5" xfId="0" applyNumberFormat="1" applyFont="1" applyFill="1" applyBorder="1" applyAlignment="1">
      <alignment horizontal="center" vertical="center" textRotation="255" shrinkToFit="1"/>
    </xf>
    <xf numFmtId="10" fontId="3" fillId="7" borderId="29" xfId="0" applyNumberFormat="1" applyFont="1" applyFill="1" applyBorder="1" applyAlignment="1">
      <alignment horizontal="center" vertical="center" textRotation="255" shrinkToFit="1"/>
    </xf>
    <xf numFmtId="10" fontId="3" fillId="7" borderId="64" xfId="0" applyNumberFormat="1" applyFont="1" applyFill="1" applyBorder="1" applyAlignment="1">
      <alignment horizontal="center" vertical="center" textRotation="255" shrinkToFit="1"/>
    </xf>
    <xf numFmtId="177" fontId="0" fillId="5" borderId="83" xfId="0" applyNumberFormat="1" applyFont="1" applyFill="1" applyBorder="1"/>
    <xf numFmtId="41" fontId="0" fillId="5" borderId="83" xfId="0" applyNumberFormat="1" applyFont="1" applyFill="1" applyBorder="1" applyAlignment="1">
      <alignment horizontal="right"/>
    </xf>
    <xf numFmtId="177" fontId="0" fillId="5" borderId="86" xfId="0" applyNumberFormat="1" applyFont="1" applyFill="1" applyBorder="1"/>
    <xf numFmtId="178" fontId="0" fillId="0" borderId="82" xfId="0" applyNumberFormat="1" applyFont="1" applyBorder="1" applyAlignment="1">
      <alignment horizontal="right"/>
    </xf>
    <xf numFmtId="0" fontId="0" fillId="0" borderId="83" xfId="0" applyNumberFormat="1" applyFont="1" applyBorder="1" applyAlignment="1">
      <alignment horizontal="right"/>
    </xf>
    <xf numFmtId="178" fontId="0" fillId="0" borderId="86" xfId="0" applyNumberFormat="1" applyFont="1" applyBorder="1" applyAlignment="1">
      <alignment horizontal="right"/>
    </xf>
    <xf numFmtId="179" fontId="0" fillId="6" borderId="84" xfId="0" applyNumberFormat="1" applyFont="1" applyFill="1" applyBorder="1" applyAlignment="1">
      <alignment horizontal="right"/>
    </xf>
    <xf numFmtId="9" fontId="0" fillId="7" borderId="82" xfId="0" applyNumberFormat="1" applyFont="1" applyFill="1" applyBorder="1" applyAlignment="1">
      <alignment horizontal="right"/>
    </xf>
    <xf numFmtId="178" fontId="0" fillId="7" borderId="82" xfId="0" applyNumberFormat="1" applyFont="1" applyFill="1" applyBorder="1" applyAlignment="1">
      <alignment horizontal="right"/>
    </xf>
    <xf numFmtId="9" fontId="0" fillId="7" borderId="83" xfId="0" applyNumberFormat="1" applyFont="1" applyFill="1" applyBorder="1" applyAlignment="1">
      <alignment horizontal="right"/>
    </xf>
    <xf numFmtId="178" fontId="0" fillId="7" borderId="83" xfId="0" applyNumberFormat="1" applyFont="1" applyFill="1" applyBorder="1" applyAlignment="1">
      <alignment horizontal="right"/>
    </xf>
    <xf numFmtId="0" fontId="0" fillId="7" borderId="86" xfId="0" applyNumberFormat="1" applyFont="1" applyFill="1" applyBorder="1" applyAlignment="1">
      <alignment horizontal="right"/>
    </xf>
    <xf numFmtId="178" fontId="0" fillId="8" borderId="85" xfId="0" applyNumberFormat="1" applyFont="1" applyFill="1" applyBorder="1" applyAlignment="1">
      <alignment horizontal="right"/>
    </xf>
    <xf numFmtId="178" fontId="0" fillId="8" borderId="82" xfId="0" applyNumberFormat="1" applyFont="1" applyFill="1" applyBorder="1" applyAlignment="1">
      <alignment horizontal="right"/>
    </xf>
    <xf numFmtId="178" fontId="0" fillId="8" borderId="83" xfId="0" applyNumberFormat="1" applyFont="1" applyFill="1" applyBorder="1" applyAlignment="1">
      <alignment horizontal="right"/>
    </xf>
    <xf numFmtId="10" fontId="0" fillId="0" borderId="73" xfId="0" applyNumberFormat="1" applyFont="1" applyBorder="1" applyAlignment="1">
      <alignment vertical="center" textRotation="255" shrinkToFit="1"/>
    </xf>
    <xf numFmtId="10" fontId="0" fillId="0" borderId="77" xfId="0" applyNumberFormat="1" applyFont="1" applyBorder="1" applyAlignment="1">
      <alignment vertical="center" textRotation="255" shrinkToFit="1"/>
    </xf>
    <xf numFmtId="178" fontId="0" fillId="8" borderId="86" xfId="0" applyNumberFormat="1" applyFont="1" applyFill="1" applyBorder="1" applyAlignment="1">
      <alignment horizontal="right"/>
    </xf>
    <xf numFmtId="0" fontId="0" fillId="8" borderId="86" xfId="0" applyFont="1" applyFill="1" applyBorder="1" applyAlignment="1">
      <alignment horizontal="right"/>
    </xf>
    <xf numFmtId="9" fontId="0" fillId="8" borderId="86" xfId="0" applyNumberFormat="1" applyFont="1" applyFill="1" applyBorder="1" applyAlignment="1">
      <alignment horizontal="right"/>
    </xf>
    <xf numFmtId="0" fontId="0" fillId="0" borderId="0" xfId="0" applyFont="1" applyAlignment="1">
      <alignment vertical="top" textRotation="255"/>
    </xf>
    <xf numFmtId="0" fontId="11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0" fillId="0" borderId="22" xfId="0" applyFont="1" applyBorder="1"/>
    <xf numFmtId="0" fontId="0" fillId="0" borderId="66" xfId="0" applyFont="1" applyBorder="1" applyAlignment="1">
      <alignment horizontal="center"/>
    </xf>
    <xf numFmtId="0" fontId="0" fillId="0" borderId="66" xfId="0" applyFont="1" applyBorder="1" applyAlignment="1">
      <alignment horizontal="left"/>
    </xf>
    <xf numFmtId="0" fontId="0" fillId="0" borderId="95" xfId="0" applyFont="1" applyBorder="1" applyAlignment="1">
      <alignment vertical="top" textRotation="255"/>
    </xf>
    <xf numFmtId="0" fontId="0" fillId="0" borderId="81" xfId="0" applyFont="1" applyBorder="1" applyAlignment="1"/>
    <xf numFmtId="0" fontId="0" fillId="0" borderId="96" xfId="0" applyFont="1" applyBorder="1" applyAlignment="1"/>
    <xf numFmtId="0" fontId="0" fillId="0" borderId="3" xfId="0" quotePrefix="1" applyFont="1" applyBorder="1" applyAlignment="1">
      <alignment horizontal="center"/>
    </xf>
    <xf numFmtId="0" fontId="0" fillId="0" borderId="2" xfId="0" applyFont="1" applyBorder="1" applyAlignment="1"/>
    <xf numFmtId="0" fontId="0" fillId="0" borderId="0" xfId="0" applyFont="1" applyAlignment="1"/>
    <xf numFmtId="0" fontId="0" fillId="0" borderId="46" xfId="0" applyFont="1" applyBorder="1" applyAlignment="1"/>
    <xf numFmtId="0" fontId="0" fillId="0" borderId="3" xfId="0" applyFont="1" applyBorder="1" applyAlignment="1">
      <alignment horizontal="center"/>
    </xf>
    <xf numFmtId="0" fontId="0" fillId="0" borderId="52" xfId="0" applyFont="1" applyBorder="1" applyAlignment="1"/>
    <xf numFmtId="0" fontId="0" fillId="0" borderId="6" xfId="0" applyFont="1" applyBorder="1" applyAlignment="1"/>
    <xf numFmtId="0" fontId="0" fillId="0" borderId="97" xfId="0" applyFont="1" applyBorder="1" applyAlignment="1"/>
    <xf numFmtId="177" fontId="0" fillId="5" borderId="85" xfId="0" applyNumberFormat="1" applyFont="1" applyFill="1" applyBorder="1"/>
    <xf numFmtId="176" fontId="0" fillId="0" borderId="0" xfId="0" applyNumberFormat="1" applyFont="1"/>
    <xf numFmtId="176" fontId="0" fillId="0" borderId="2" xfId="0" applyNumberFormat="1" applyFont="1" applyBorder="1" applyAlignment="1">
      <alignment vertical="center" textRotation="255" shrinkToFit="1"/>
    </xf>
    <xf numFmtId="177" fontId="0" fillId="0" borderId="0" xfId="0" applyNumberFormat="1" applyFont="1"/>
    <xf numFmtId="176" fontId="0" fillId="0" borderId="52" xfId="0" applyNumberFormat="1" applyFont="1" applyBorder="1" applyAlignment="1">
      <alignment vertical="center" textRotation="255" shrinkToFit="1"/>
    </xf>
    <xf numFmtId="177" fontId="3" fillId="0" borderId="95" xfId="0" applyNumberFormat="1" applyFont="1" applyBorder="1" applyAlignment="1">
      <alignment horizontal="center" vertical="center" wrapText="1"/>
    </xf>
    <xf numFmtId="177" fontId="3" fillId="0" borderId="107" xfId="0" applyNumberFormat="1" applyFont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right"/>
    </xf>
    <xf numFmtId="177" fontId="3" fillId="0" borderId="73" xfId="0" applyNumberFormat="1" applyFont="1" applyBorder="1" applyAlignment="1">
      <alignment horizontal="center" vertical="center" wrapText="1"/>
    </xf>
    <xf numFmtId="177" fontId="3" fillId="0" borderId="74" xfId="0" applyNumberFormat="1" applyFont="1" applyBorder="1" applyAlignment="1">
      <alignment horizontal="center" vertical="center" wrapText="1"/>
    </xf>
    <xf numFmtId="177" fontId="0" fillId="0" borderId="83" xfId="0" applyNumberFormat="1" applyFont="1" applyBorder="1" applyAlignment="1">
      <alignment horizontal="right"/>
    </xf>
    <xf numFmtId="10" fontId="0" fillId="0" borderId="0" xfId="0" applyNumberFormat="1" applyFont="1"/>
    <xf numFmtId="9" fontId="3" fillId="6" borderId="29" xfId="0" applyNumberFormat="1" applyFont="1" applyFill="1" applyBorder="1" applyAlignment="1">
      <alignment horizontal="center" vertical="center" textRotation="255" wrapText="1" shrinkToFit="1"/>
    </xf>
    <xf numFmtId="177" fontId="3" fillId="6" borderId="73" xfId="0" applyNumberFormat="1" applyFont="1" applyFill="1" applyBorder="1" applyAlignment="1">
      <alignment horizontal="center" vertical="center" wrapText="1"/>
    </xf>
    <xf numFmtId="177" fontId="3" fillId="6" borderId="74" xfId="0" applyNumberFormat="1" applyFont="1" applyFill="1" applyBorder="1" applyAlignment="1">
      <alignment horizontal="center" vertical="center" wrapText="1"/>
    </xf>
    <xf numFmtId="0" fontId="0" fillId="6" borderId="83" xfId="0" applyNumberFormat="1" applyFont="1" applyFill="1" applyBorder="1" applyAlignment="1">
      <alignment horizontal="right"/>
    </xf>
    <xf numFmtId="9" fontId="3" fillId="6" borderId="29" xfId="0" applyNumberFormat="1" applyFont="1" applyFill="1" applyBorder="1" applyAlignment="1">
      <alignment horizontal="center" vertical="center" textRotation="255" shrinkToFit="1"/>
    </xf>
    <xf numFmtId="177" fontId="3" fillId="6" borderId="2" xfId="0" applyNumberFormat="1" applyFont="1" applyFill="1" applyBorder="1" applyAlignment="1">
      <alignment horizontal="center" vertical="center" wrapText="1"/>
    </xf>
    <xf numFmtId="177" fontId="3" fillId="6" borderId="106" xfId="0" applyNumberFormat="1" applyFont="1" applyFill="1" applyBorder="1" applyAlignment="1">
      <alignment horizontal="center" vertical="center" wrapText="1"/>
    </xf>
    <xf numFmtId="0" fontId="0" fillId="6" borderId="29" xfId="0" applyNumberFormat="1" applyFont="1" applyFill="1" applyBorder="1" applyAlignment="1">
      <alignment horizontal="right"/>
    </xf>
    <xf numFmtId="177" fontId="3" fillId="9" borderId="95" xfId="0" applyNumberFormat="1" applyFont="1" applyFill="1" applyBorder="1" applyAlignment="1">
      <alignment horizontal="center" vertical="center" wrapText="1"/>
    </xf>
    <xf numFmtId="177" fontId="3" fillId="9" borderId="107" xfId="0" applyNumberFormat="1" applyFont="1" applyFill="1" applyBorder="1" applyAlignment="1">
      <alignment horizontal="center" vertical="center" wrapText="1"/>
    </xf>
    <xf numFmtId="179" fontId="0" fillId="9" borderId="5" xfId="0" applyNumberFormat="1" applyFont="1" applyFill="1" applyBorder="1" applyAlignment="1">
      <alignment horizontal="right"/>
    </xf>
    <xf numFmtId="177" fontId="3" fillId="9" borderId="73" xfId="0" applyNumberFormat="1" applyFont="1" applyFill="1" applyBorder="1" applyAlignment="1">
      <alignment horizontal="center" vertical="center" wrapText="1"/>
    </xf>
    <xf numFmtId="177" fontId="3" fillId="9" borderId="74" xfId="0" applyNumberFormat="1" applyFont="1" applyFill="1" applyBorder="1" applyAlignment="1">
      <alignment horizontal="center" vertical="center" wrapText="1"/>
    </xf>
    <xf numFmtId="179" fontId="0" fillId="9" borderId="83" xfId="0" applyNumberFormat="1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99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U111"/>
  <sheetViews>
    <sheetView showGridLines="0" zoomScale="70" zoomScaleNormal="70" zoomScaleSheetLayoutView="90" workbookViewId="0">
      <selection activeCell="M23" sqref="M23"/>
    </sheetView>
  </sheetViews>
  <sheetFormatPr defaultRowHeight="12.85" x14ac:dyDescent="0.15"/>
  <cols>
    <col min="1" max="1" width="5.875" style="1" customWidth="1"/>
    <col min="2" max="2" width="25.25" style="2" customWidth="1"/>
    <col min="3" max="3" width="3.5" style="2" customWidth="1"/>
    <col min="4" max="4" width="17.875" style="2" customWidth="1"/>
    <col min="5" max="5" width="3.875" style="2" customWidth="1"/>
    <col min="6" max="6" width="17.875" style="2" customWidth="1"/>
    <col min="7" max="7" width="3.875" style="2" customWidth="1"/>
    <col min="8" max="8" width="17.875" style="2" customWidth="1"/>
    <col min="9" max="9" width="3.875" style="2" customWidth="1"/>
    <col min="10" max="10" width="13.75" style="2" customWidth="1"/>
    <col min="11" max="11" width="4.625" style="2" customWidth="1"/>
    <col min="12" max="12" width="17.875" style="2" customWidth="1"/>
    <col min="13" max="13" width="4.75" style="2" customWidth="1"/>
    <col min="14" max="15" width="17.875" style="2" customWidth="1"/>
    <col min="16" max="16" width="4" style="2" customWidth="1"/>
    <col min="17" max="17" width="17.875" style="2" customWidth="1"/>
    <col min="18" max="18" width="4.75" style="2" customWidth="1"/>
    <col min="19" max="19" width="17.875" style="2" customWidth="1"/>
    <col min="20" max="20" width="15" style="2" customWidth="1"/>
    <col min="21" max="21" width="15.625" style="2" customWidth="1"/>
    <col min="22" max="16384" width="9" style="2"/>
  </cols>
  <sheetData>
    <row r="2" spans="1:19" ht="26.2" customHeight="1" x14ac:dyDescent="0.3">
      <c r="A2" s="3" t="s">
        <v>0</v>
      </c>
      <c r="B2" s="152" t="s">
        <v>1</v>
      </c>
      <c r="C2" s="5"/>
    </row>
    <row r="3" spans="1:19" ht="13.55" thickBot="1" x14ac:dyDescent="0.2"/>
    <row r="4" spans="1:19" s="6" customFormat="1" ht="21.05" customHeight="1" thickBot="1" x14ac:dyDescent="0.2">
      <c r="A4" s="10">
        <v>1</v>
      </c>
      <c r="B4" s="212" t="s">
        <v>2</v>
      </c>
      <c r="C4" s="214"/>
      <c r="D4" s="138"/>
      <c r="E4" s="11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s="6" customFormat="1" ht="22.45" customHeight="1" thickBot="1" x14ac:dyDescent="0.2">
      <c r="A5" s="10">
        <v>2</v>
      </c>
      <c r="B5" s="212" t="s">
        <v>3</v>
      </c>
      <c r="C5" s="214"/>
      <c r="D5" s="138"/>
      <c r="E5" s="11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s="6" customFormat="1" ht="21.05" customHeight="1" thickBot="1" x14ac:dyDescent="0.2">
      <c r="A6" s="10">
        <v>3</v>
      </c>
      <c r="B6" s="212" t="s">
        <v>4</v>
      </c>
      <c r="C6" s="214"/>
      <c r="D6" s="139"/>
      <c r="E6" s="13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s="6" customFormat="1" ht="21.05" customHeight="1" thickBot="1" x14ac:dyDescent="0.2">
      <c r="A7" s="14">
        <v>4</v>
      </c>
      <c r="B7" s="227" t="s">
        <v>5</v>
      </c>
      <c r="C7" s="228"/>
      <c r="D7" s="145"/>
      <c r="E7" s="141" t="s">
        <v>6</v>
      </c>
      <c r="F7" s="146"/>
      <c r="G7" s="141" t="s">
        <v>6</v>
      </c>
      <c r="H7" s="146"/>
      <c r="I7" s="15" t="s">
        <v>6</v>
      </c>
      <c r="J7" s="175" t="s">
        <v>135</v>
      </c>
      <c r="K7" s="12"/>
      <c r="L7" s="12"/>
      <c r="M7" s="12"/>
      <c r="N7" s="12"/>
      <c r="O7" s="12"/>
      <c r="P7" s="12"/>
      <c r="Q7" s="12"/>
      <c r="R7" s="12"/>
      <c r="S7" s="12"/>
    </row>
    <row r="8" spans="1:19" s="6" customFormat="1" ht="23.2" customHeight="1" thickBot="1" x14ac:dyDescent="0.2">
      <c r="A8" s="171">
        <v>5</v>
      </c>
      <c r="B8" s="232" t="s">
        <v>7</v>
      </c>
      <c r="C8" s="233"/>
      <c r="D8" s="140"/>
      <c r="E8" s="13" t="s">
        <v>8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65" t="s">
        <v>140</v>
      </c>
    </row>
    <row r="9" spans="1:19" s="6" customFormat="1" ht="23.2" customHeight="1" thickBot="1" x14ac:dyDescent="0.2">
      <c r="A9" s="205">
        <v>6</v>
      </c>
      <c r="B9" s="212" t="s">
        <v>9</v>
      </c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4"/>
    </row>
    <row r="10" spans="1:19" s="6" customFormat="1" ht="24.8" customHeight="1" thickBot="1" x14ac:dyDescent="0.2">
      <c r="A10" s="206"/>
      <c r="B10" s="219"/>
      <c r="C10" s="220"/>
      <c r="D10" s="208" t="s">
        <v>10</v>
      </c>
      <c r="E10" s="209"/>
      <c r="F10" s="210"/>
      <c r="G10" s="210"/>
      <c r="H10" s="211"/>
      <c r="I10" s="208" t="s">
        <v>11</v>
      </c>
      <c r="J10" s="209"/>
      <c r="K10" s="209"/>
      <c r="L10" s="210"/>
      <c r="M10" s="210"/>
      <c r="N10" s="211"/>
      <c r="O10" s="208" t="s">
        <v>12</v>
      </c>
      <c r="P10" s="209"/>
      <c r="Q10" s="210"/>
      <c r="R10" s="210"/>
      <c r="S10" s="211"/>
    </row>
    <row r="11" spans="1:19" s="6" customFormat="1" ht="18.75" customHeight="1" thickBot="1" x14ac:dyDescent="0.2">
      <c r="A11" s="206"/>
      <c r="B11" s="221"/>
      <c r="C11" s="222"/>
      <c r="D11" s="16" t="s">
        <v>13</v>
      </c>
      <c r="E11" s="17" t="s">
        <v>14</v>
      </c>
      <c r="F11" s="18" t="s">
        <v>15</v>
      </c>
      <c r="G11" s="17" t="s">
        <v>14</v>
      </c>
      <c r="H11" s="19" t="s">
        <v>16</v>
      </c>
      <c r="I11" s="208" t="s">
        <v>13</v>
      </c>
      <c r="J11" s="209"/>
      <c r="K11" s="17" t="s">
        <v>14</v>
      </c>
      <c r="L11" s="18" t="s">
        <v>15</v>
      </c>
      <c r="M11" s="17" t="s">
        <v>14</v>
      </c>
      <c r="N11" s="16" t="s">
        <v>16</v>
      </c>
      <c r="O11" s="20" t="s">
        <v>13</v>
      </c>
      <c r="P11" s="17" t="s">
        <v>14</v>
      </c>
      <c r="Q11" s="18" t="s">
        <v>15</v>
      </c>
      <c r="R11" s="17" t="s">
        <v>14</v>
      </c>
      <c r="S11" s="19" t="s">
        <v>16</v>
      </c>
    </row>
    <row r="12" spans="1:19" s="6" customFormat="1" ht="22.45" customHeight="1" x14ac:dyDescent="0.15">
      <c r="A12" s="206"/>
      <c r="B12" s="223"/>
      <c r="C12" s="224"/>
      <c r="D12" s="148"/>
      <c r="E12" s="21"/>
      <c r="F12" s="142"/>
      <c r="G12" s="22"/>
      <c r="H12" s="23"/>
      <c r="I12" s="192"/>
      <c r="J12" s="193"/>
      <c r="K12" s="21"/>
      <c r="L12" s="142"/>
      <c r="M12" s="22"/>
      <c r="N12" s="24"/>
      <c r="O12" s="150"/>
      <c r="P12" s="21"/>
      <c r="Q12" s="142"/>
      <c r="R12" s="22"/>
      <c r="S12" s="23"/>
    </row>
    <row r="13" spans="1:19" s="6" customFormat="1" ht="19.45" customHeight="1" x14ac:dyDescent="0.15">
      <c r="A13" s="206"/>
      <c r="B13" s="225"/>
      <c r="C13" s="226"/>
      <c r="D13" s="147"/>
      <c r="E13" s="25"/>
      <c r="F13" s="143"/>
      <c r="G13" s="22"/>
      <c r="H13" s="26"/>
      <c r="I13" s="194"/>
      <c r="J13" s="195"/>
      <c r="K13" s="25"/>
      <c r="L13" s="143"/>
      <c r="M13" s="22"/>
      <c r="N13" s="27"/>
      <c r="O13" s="151"/>
      <c r="P13" s="25"/>
      <c r="Q13" s="143"/>
      <c r="R13" s="22"/>
      <c r="S13" s="26"/>
    </row>
    <row r="14" spans="1:19" s="6" customFormat="1" ht="21.05" customHeight="1" x14ac:dyDescent="0.15">
      <c r="A14" s="206"/>
      <c r="B14" s="225"/>
      <c r="C14" s="226"/>
      <c r="D14" s="147"/>
      <c r="E14" s="25"/>
      <c r="F14" s="143"/>
      <c r="G14" s="22"/>
      <c r="H14" s="26"/>
      <c r="I14" s="194"/>
      <c r="J14" s="195"/>
      <c r="K14" s="25"/>
      <c r="L14" s="143"/>
      <c r="M14" s="22"/>
      <c r="N14" s="27"/>
      <c r="O14" s="151"/>
      <c r="P14" s="25"/>
      <c r="Q14" s="143"/>
      <c r="R14" s="22"/>
      <c r="S14" s="26"/>
    </row>
    <row r="15" spans="1:19" s="6" customFormat="1" ht="21.05" customHeight="1" x14ac:dyDescent="0.15">
      <c r="A15" s="206"/>
      <c r="B15" s="225"/>
      <c r="C15" s="226"/>
      <c r="D15" s="147"/>
      <c r="E15" s="25"/>
      <c r="F15" s="143"/>
      <c r="G15" s="22"/>
      <c r="H15" s="26"/>
      <c r="I15" s="194"/>
      <c r="J15" s="195"/>
      <c r="K15" s="25"/>
      <c r="L15" s="143"/>
      <c r="M15" s="22"/>
      <c r="N15" s="27"/>
      <c r="O15" s="151"/>
      <c r="P15" s="25"/>
      <c r="Q15" s="143"/>
      <c r="R15" s="22"/>
      <c r="S15" s="26"/>
    </row>
    <row r="16" spans="1:19" s="6" customFormat="1" ht="20.5" customHeight="1" x14ac:dyDescent="0.15">
      <c r="A16" s="206"/>
      <c r="B16" s="225"/>
      <c r="C16" s="226"/>
      <c r="D16" s="147"/>
      <c r="E16" s="25"/>
      <c r="F16" s="143"/>
      <c r="G16" s="22"/>
      <c r="H16" s="26"/>
      <c r="I16" s="194"/>
      <c r="J16" s="195"/>
      <c r="K16" s="25"/>
      <c r="L16" s="143"/>
      <c r="M16" s="22"/>
      <c r="N16" s="27"/>
      <c r="O16" s="151"/>
      <c r="P16" s="25"/>
      <c r="Q16" s="143"/>
      <c r="R16" s="22"/>
      <c r="S16" s="26"/>
    </row>
    <row r="17" spans="1:21" s="6" customFormat="1" ht="18" customHeight="1" thickBot="1" x14ac:dyDescent="0.2">
      <c r="A17" s="207"/>
      <c r="B17" s="217"/>
      <c r="C17" s="218"/>
      <c r="D17" s="149"/>
      <c r="E17" s="28"/>
      <c r="F17" s="144"/>
      <c r="G17" s="28"/>
      <c r="H17" s="29"/>
      <c r="I17" s="196"/>
      <c r="J17" s="197"/>
      <c r="K17" s="28"/>
      <c r="L17" s="144"/>
      <c r="M17" s="28"/>
      <c r="N17" s="30"/>
      <c r="O17" s="31"/>
      <c r="P17" s="28"/>
      <c r="Q17" s="144"/>
      <c r="R17" s="28"/>
      <c r="S17" s="29"/>
    </row>
    <row r="18" spans="1:21" s="6" customFormat="1" ht="17.3" customHeight="1" x14ac:dyDescent="0.15">
      <c r="B18" s="32" t="s">
        <v>17</v>
      </c>
    </row>
    <row r="19" spans="1:21" s="7" customFormat="1" ht="17.149999999999999" x14ac:dyDescent="0.2">
      <c r="A19" s="33"/>
    </row>
    <row r="20" spans="1:21" s="7" customFormat="1" ht="22.1" thickBot="1" x14ac:dyDescent="0.3">
      <c r="A20" s="34" t="s">
        <v>18</v>
      </c>
      <c r="B20" s="4" t="s">
        <v>19</v>
      </c>
      <c r="C20" s="2"/>
      <c r="D20" s="2"/>
      <c r="E20" s="2"/>
      <c r="F20" s="2"/>
      <c r="G20" s="2"/>
      <c r="H20" s="165" t="s">
        <v>140</v>
      </c>
      <c r="I20" s="4"/>
      <c r="J20" s="176"/>
      <c r="K20" s="177"/>
      <c r="L20" s="177"/>
      <c r="M20" s="177"/>
      <c r="N20" s="177"/>
      <c r="O20" s="177"/>
    </row>
    <row r="21" spans="1:21" s="7" customFormat="1" ht="17.850000000000001" thickBot="1" x14ac:dyDescent="0.25">
      <c r="A21" s="33"/>
      <c r="B21" s="35" t="s">
        <v>20</v>
      </c>
      <c r="C21" s="169"/>
      <c r="D21" s="36" t="s">
        <v>21</v>
      </c>
      <c r="E21" s="37"/>
      <c r="F21" s="38" t="s">
        <v>22</v>
      </c>
      <c r="G21" s="37"/>
      <c r="H21" s="39" t="s">
        <v>23</v>
      </c>
      <c r="J21" s="178"/>
      <c r="K21" s="178"/>
      <c r="L21" s="179"/>
      <c r="M21" s="180"/>
      <c r="N21" s="180"/>
      <c r="O21" s="179"/>
      <c r="U21" s="2"/>
    </row>
    <row r="22" spans="1:21" ht="18" customHeight="1" x14ac:dyDescent="0.15">
      <c r="B22" s="41" t="s">
        <v>24</v>
      </c>
      <c r="C22" s="170">
        <v>1</v>
      </c>
      <c r="D22" s="42"/>
      <c r="E22" s="43"/>
      <c r="F22" s="44"/>
      <c r="G22" s="43"/>
      <c r="H22" s="45"/>
      <c r="J22" s="181"/>
      <c r="K22" s="181"/>
      <c r="L22" s="162"/>
      <c r="M22" s="163"/>
      <c r="N22" s="163"/>
      <c r="O22" s="162"/>
    </row>
    <row r="23" spans="1:21" ht="18" customHeight="1" x14ac:dyDescent="0.15">
      <c r="B23" s="46" t="s">
        <v>25</v>
      </c>
      <c r="C23" s="167">
        <v>2</v>
      </c>
      <c r="D23" s="47"/>
      <c r="E23" s="43"/>
      <c r="F23" s="48"/>
      <c r="G23" s="43"/>
      <c r="H23" s="49"/>
      <c r="J23" s="181"/>
      <c r="K23" s="181"/>
      <c r="L23" s="162"/>
      <c r="M23" s="163"/>
      <c r="N23" s="163"/>
      <c r="O23" s="162"/>
    </row>
    <row r="24" spans="1:21" ht="18" customHeight="1" x14ac:dyDescent="0.15">
      <c r="B24" s="46" t="s">
        <v>26</v>
      </c>
      <c r="C24" s="167">
        <v>3</v>
      </c>
      <c r="D24" s="47"/>
      <c r="E24" s="164"/>
      <c r="F24" s="48"/>
      <c r="G24" s="164"/>
      <c r="H24" s="49"/>
      <c r="J24" s="181"/>
      <c r="K24" s="181"/>
      <c r="L24" s="162"/>
      <c r="M24" s="163"/>
      <c r="N24" s="163"/>
      <c r="O24" s="162"/>
    </row>
    <row r="25" spans="1:21" ht="18" customHeight="1" thickBot="1" x14ac:dyDescent="0.2">
      <c r="B25" s="60" t="s">
        <v>149</v>
      </c>
      <c r="C25" s="61"/>
      <c r="D25" s="62"/>
      <c r="E25" s="53"/>
      <c r="F25" s="161"/>
      <c r="G25" s="53"/>
      <c r="H25" s="63"/>
      <c r="J25" s="181"/>
      <c r="K25" s="181"/>
      <c r="L25" s="162"/>
      <c r="M25" s="163"/>
      <c r="N25" s="163"/>
      <c r="O25" s="162"/>
    </row>
    <row r="26" spans="1:21" ht="18" customHeight="1" thickBot="1" x14ac:dyDescent="0.2">
      <c r="B26" s="56" t="s">
        <v>27</v>
      </c>
      <c r="C26" s="168">
        <v>4</v>
      </c>
      <c r="D26" s="57">
        <f>SUM(D22:D24)</f>
        <v>0</v>
      </c>
      <c r="E26" s="53"/>
      <c r="F26" s="58">
        <f>SUM(F22:F24)</f>
        <v>0</v>
      </c>
      <c r="G26" s="53"/>
      <c r="H26" s="59">
        <f>SUM(H22:H24)</f>
        <v>0</v>
      </c>
      <c r="J26" s="181"/>
      <c r="K26" s="181"/>
      <c r="L26" s="162"/>
      <c r="M26" s="163"/>
      <c r="N26" s="163"/>
      <c r="O26" s="162"/>
    </row>
    <row r="27" spans="1:21" ht="18" customHeight="1" x14ac:dyDescent="0.15">
      <c r="B27" s="60" t="s">
        <v>28</v>
      </c>
      <c r="C27" s="61">
        <v>5</v>
      </c>
      <c r="D27" s="62"/>
      <c r="E27" s="53"/>
      <c r="F27" s="8"/>
      <c r="G27" s="53"/>
      <c r="H27" s="63"/>
      <c r="J27" s="181"/>
      <c r="K27" s="181"/>
      <c r="L27" s="162"/>
      <c r="M27" s="163"/>
      <c r="N27" s="163"/>
      <c r="O27" s="162"/>
    </row>
    <row r="28" spans="1:21" ht="18" customHeight="1" thickBot="1" x14ac:dyDescent="0.2">
      <c r="B28" s="64" t="s">
        <v>29</v>
      </c>
      <c r="C28" s="65">
        <v>6</v>
      </c>
      <c r="D28" s="66"/>
      <c r="E28" s="53"/>
      <c r="F28" s="67"/>
      <c r="G28" s="53"/>
      <c r="H28" s="68"/>
      <c r="J28" s="181"/>
      <c r="K28" s="181"/>
      <c r="L28" s="162"/>
      <c r="M28" s="163"/>
      <c r="N28" s="163"/>
      <c r="O28" s="162"/>
    </row>
    <row r="29" spans="1:21" ht="18" customHeight="1" thickBot="1" x14ac:dyDescent="0.2">
      <c r="B29" s="69" t="s">
        <v>30</v>
      </c>
      <c r="C29" s="70">
        <v>7</v>
      </c>
      <c r="D29" s="57">
        <f>D26-D27+D28</f>
        <v>0</v>
      </c>
      <c r="E29" s="53"/>
      <c r="F29" s="58">
        <f>F26-F27+F28</f>
        <v>0</v>
      </c>
      <c r="G29" s="53"/>
      <c r="H29" s="59">
        <f>H26-H27+H28</f>
        <v>0</v>
      </c>
      <c r="J29" s="181"/>
      <c r="K29" s="181"/>
      <c r="L29" s="162"/>
      <c r="M29" s="163"/>
      <c r="N29" s="163"/>
      <c r="O29" s="162"/>
    </row>
    <row r="30" spans="1:21" ht="18" customHeight="1" x14ac:dyDescent="0.15">
      <c r="B30" s="41" t="s">
        <v>31</v>
      </c>
      <c r="C30" s="170">
        <v>8</v>
      </c>
      <c r="D30" s="42"/>
      <c r="E30" s="53"/>
      <c r="F30" s="44"/>
      <c r="G30" s="53"/>
      <c r="H30" s="45"/>
      <c r="J30" s="181"/>
      <c r="K30" s="181"/>
      <c r="L30" s="162"/>
      <c r="M30" s="163"/>
      <c r="N30" s="163">
        <f>D22+D23+(D28-D27)+D25</f>
        <v>0</v>
      </c>
      <c r="O30" s="162"/>
    </row>
    <row r="31" spans="1:21" ht="18" customHeight="1" x14ac:dyDescent="0.15">
      <c r="B31" s="71" t="s">
        <v>32</v>
      </c>
      <c r="C31" s="72">
        <v>9</v>
      </c>
      <c r="D31" s="73"/>
      <c r="E31" s="43"/>
      <c r="F31" s="74"/>
      <c r="G31" s="43"/>
      <c r="H31" s="75"/>
      <c r="J31" s="181"/>
      <c r="K31" s="181"/>
      <c r="L31" s="162"/>
      <c r="M31" s="163"/>
      <c r="N31" s="163">
        <f>SUM(D30:D47)+D56+(D58-D59)-D60</f>
        <v>0</v>
      </c>
      <c r="O31" s="162"/>
    </row>
    <row r="32" spans="1:21" ht="18" customHeight="1" x14ac:dyDescent="0.15">
      <c r="B32" s="46" t="s">
        <v>33</v>
      </c>
      <c r="C32" s="167">
        <v>10</v>
      </c>
      <c r="D32" s="47"/>
      <c r="E32" s="43"/>
      <c r="F32" s="48"/>
      <c r="G32" s="43"/>
      <c r="H32" s="49"/>
      <c r="J32" s="181"/>
      <c r="K32" s="181"/>
      <c r="L32" s="162"/>
      <c r="M32" s="163"/>
      <c r="N32" s="163"/>
      <c r="O32" s="162"/>
    </row>
    <row r="33" spans="2:16" ht="18" customHeight="1" x14ac:dyDescent="0.15">
      <c r="B33" s="46" t="s">
        <v>34</v>
      </c>
      <c r="C33" s="167">
        <v>11</v>
      </c>
      <c r="D33" s="47"/>
      <c r="E33" s="43"/>
      <c r="F33" s="48"/>
      <c r="G33" s="43"/>
      <c r="H33" s="49"/>
      <c r="J33" s="181"/>
      <c r="K33" s="181"/>
      <c r="L33" s="162"/>
      <c r="M33" s="163"/>
      <c r="N33" s="163"/>
      <c r="O33" s="162"/>
    </row>
    <row r="34" spans="2:16" ht="18" customHeight="1" x14ac:dyDescent="0.15">
      <c r="B34" s="46" t="s">
        <v>35</v>
      </c>
      <c r="C34" s="167">
        <v>12</v>
      </c>
      <c r="D34" s="47"/>
      <c r="E34" s="43"/>
      <c r="F34" s="48"/>
      <c r="G34" s="43"/>
      <c r="H34" s="49"/>
      <c r="J34" s="181"/>
      <c r="K34" s="181"/>
      <c r="L34" s="162"/>
      <c r="M34" s="163"/>
      <c r="N34" s="163"/>
      <c r="O34" s="162"/>
    </row>
    <row r="35" spans="2:16" ht="18" customHeight="1" x14ac:dyDescent="0.15">
      <c r="B35" s="46" t="s">
        <v>36</v>
      </c>
      <c r="C35" s="167">
        <v>13</v>
      </c>
      <c r="D35" s="47"/>
      <c r="E35" s="43"/>
      <c r="F35" s="48"/>
      <c r="G35" s="43"/>
      <c r="H35" s="49"/>
      <c r="J35" s="181"/>
      <c r="K35" s="181"/>
      <c r="L35" s="162"/>
      <c r="M35" s="163"/>
      <c r="N35" s="163"/>
      <c r="O35" s="162"/>
    </row>
    <row r="36" spans="2:16" ht="18" customHeight="1" x14ac:dyDescent="0.15">
      <c r="B36" s="46" t="s">
        <v>37</v>
      </c>
      <c r="C36" s="167">
        <v>14</v>
      </c>
      <c r="D36" s="47"/>
      <c r="E36" s="43"/>
      <c r="F36" s="48"/>
      <c r="G36" s="43"/>
      <c r="H36" s="49"/>
      <c r="J36" s="181"/>
      <c r="K36" s="181"/>
      <c r="L36" s="162"/>
      <c r="M36" s="163"/>
      <c r="N36" s="163"/>
      <c r="O36" s="162"/>
    </row>
    <row r="37" spans="2:16" ht="18" customHeight="1" x14ac:dyDescent="0.15">
      <c r="B37" s="46" t="s">
        <v>38</v>
      </c>
      <c r="C37" s="167">
        <v>15</v>
      </c>
      <c r="D37" s="47"/>
      <c r="E37" s="43"/>
      <c r="F37" s="48"/>
      <c r="G37" s="43"/>
      <c r="H37" s="49"/>
      <c r="J37" s="181"/>
      <c r="K37" s="181"/>
      <c r="L37" s="162"/>
      <c r="M37" s="163"/>
      <c r="N37" s="163"/>
      <c r="O37" s="162"/>
    </row>
    <row r="38" spans="2:16" ht="18" customHeight="1" x14ac:dyDescent="0.15">
      <c r="B38" s="46" t="s">
        <v>39</v>
      </c>
      <c r="C38" s="167">
        <v>16</v>
      </c>
      <c r="D38" s="47"/>
      <c r="E38" s="43"/>
      <c r="F38" s="48"/>
      <c r="G38" s="43"/>
      <c r="H38" s="49"/>
      <c r="J38" s="181"/>
      <c r="K38" s="181"/>
      <c r="L38" s="162"/>
      <c r="M38" s="163"/>
      <c r="N38" s="163"/>
      <c r="O38" s="162"/>
    </row>
    <row r="39" spans="2:16" ht="18" customHeight="1" x14ac:dyDescent="0.15">
      <c r="B39" s="46" t="s">
        <v>40</v>
      </c>
      <c r="C39" s="167">
        <v>17</v>
      </c>
      <c r="D39" s="47"/>
      <c r="E39" s="43"/>
      <c r="F39" s="48"/>
      <c r="G39" s="43"/>
      <c r="H39" s="49"/>
      <c r="J39" s="181"/>
      <c r="K39" s="181"/>
      <c r="L39" s="162"/>
      <c r="M39" s="163"/>
      <c r="N39" s="163"/>
      <c r="O39" s="162"/>
    </row>
    <row r="40" spans="2:16" ht="18" customHeight="1" x14ac:dyDescent="0.15">
      <c r="B40" s="46" t="s">
        <v>41</v>
      </c>
      <c r="C40" s="72">
        <v>18</v>
      </c>
      <c r="D40" s="74"/>
      <c r="E40" s="43"/>
      <c r="F40" s="74"/>
      <c r="G40" s="43"/>
      <c r="H40" s="75"/>
      <c r="J40" s="181"/>
      <c r="K40" s="181"/>
      <c r="L40" s="162"/>
      <c r="M40" s="163"/>
      <c r="N40" s="163"/>
      <c r="O40" s="162"/>
      <c r="P40" s="9"/>
    </row>
    <row r="41" spans="2:16" ht="18" customHeight="1" x14ac:dyDescent="0.15">
      <c r="B41" s="46" t="s">
        <v>141</v>
      </c>
      <c r="C41" s="167">
        <v>19</v>
      </c>
      <c r="D41" s="48"/>
      <c r="E41" s="43"/>
      <c r="F41" s="48"/>
      <c r="G41" s="43"/>
      <c r="H41" s="49"/>
      <c r="J41" s="181"/>
      <c r="K41" s="181"/>
      <c r="L41" s="162"/>
      <c r="M41" s="163"/>
      <c r="N41" s="163"/>
      <c r="O41" s="162"/>
    </row>
    <row r="42" spans="2:16" ht="18" customHeight="1" x14ac:dyDescent="0.15">
      <c r="B42" s="46" t="s">
        <v>42</v>
      </c>
      <c r="C42" s="167">
        <v>20</v>
      </c>
      <c r="D42" s="48"/>
      <c r="E42" s="43"/>
      <c r="F42" s="48"/>
      <c r="G42" s="43"/>
      <c r="H42" s="49"/>
      <c r="J42" s="181"/>
      <c r="K42" s="181"/>
      <c r="L42" s="162"/>
      <c r="M42" s="163"/>
      <c r="N42" s="163"/>
      <c r="O42" s="162"/>
    </row>
    <row r="43" spans="2:16" ht="18" customHeight="1" x14ac:dyDescent="0.15">
      <c r="B43" s="46" t="s">
        <v>43</v>
      </c>
      <c r="C43" s="167">
        <v>21</v>
      </c>
      <c r="D43" s="48"/>
      <c r="E43" s="43"/>
      <c r="F43" s="48"/>
      <c r="G43" s="43"/>
      <c r="H43" s="49"/>
      <c r="J43" s="181"/>
      <c r="K43" s="181"/>
      <c r="L43" s="162"/>
      <c r="M43" s="163"/>
      <c r="N43" s="163"/>
      <c r="O43" s="162"/>
    </row>
    <row r="44" spans="2:16" ht="18" customHeight="1" x14ac:dyDescent="0.15">
      <c r="B44" s="46" t="s">
        <v>44</v>
      </c>
      <c r="C44" s="167">
        <v>22</v>
      </c>
      <c r="D44" s="48"/>
      <c r="E44" s="43"/>
      <c r="F44" s="48"/>
      <c r="G44" s="43"/>
      <c r="H44" s="49"/>
      <c r="J44" s="181"/>
      <c r="K44" s="181"/>
      <c r="L44" s="162"/>
      <c r="M44" s="163"/>
      <c r="N44" s="163"/>
      <c r="O44" s="162"/>
    </row>
    <row r="45" spans="2:16" ht="18" customHeight="1" x14ac:dyDescent="0.15">
      <c r="B45" s="50" t="s">
        <v>45</v>
      </c>
      <c r="C45" s="51">
        <v>23</v>
      </c>
      <c r="D45" s="54"/>
      <c r="E45" s="43"/>
      <c r="F45" s="54"/>
      <c r="G45" s="43"/>
      <c r="H45" s="55"/>
      <c r="J45" s="181"/>
      <c r="K45" s="181"/>
      <c r="L45" s="162"/>
      <c r="M45" s="163"/>
      <c r="N45" s="163"/>
      <c r="O45" s="162"/>
    </row>
    <row r="46" spans="2:16" ht="18" customHeight="1" x14ac:dyDescent="0.15">
      <c r="B46" s="46" t="s">
        <v>46</v>
      </c>
      <c r="C46" s="76">
        <v>24</v>
      </c>
      <c r="D46" s="48"/>
      <c r="E46" s="43"/>
      <c r="F46" s="48"/>
      <c r="G46" s="43"/>
      <c r="H46" s="49"/>
      <c r="J46" s="181"/>
      <c r="K46" s="181"/>
      <c r="L46" s="162"/>
      <c r="M46" s="163"/>
      <c r="N46" s="163"/>
      <c r="O46" s="162"/>
    </row>
    <row r="47" spans="2:16" ht="18" customHeight="1" x14ac:dyDescent="0.15">
      <c r="B47" s="71" t="s">
        <v>47</v>
      </c>
      <c r="C47" s="76">
        <v>25</v>
      </c>
      <c r="D47" s="74"/>
      <c r="E47" s="43"/>
      <c r="F47" s="74"/>
      <c r="G47" s="43"/>
      <c r="H47" s="75"/>
      <c r="J47" s="181"/>
      <c r="K47" s="181"/>
      <c r="L47" s="162"/>
      <c r="M47" s="163"/>
      <c r="N47" s="163"/>
      <c r="O47" s="162"/>
    </row>
    <row r="48" spans="2:16" ht="18" customHeight="1" x14ac:dyDescent="0.15">
      <c r="B48" s="46" t="s">
        <v>48</v>
      </c>
      <c r="C48" s="76">
        <v>26</v>
      </c>
      <c r="D48" s="48"/>
      <c r="E48" s="43"/>
      <c r="F48" s="48"/>
      <c r="G48" s="43"/>
      <c r="H48" s="49"/>
      <c r="J48" s="181"/>
      <c r="K48" s="181"/>
      <c r="L48" s="162"/>
      <c r="M48" s="163"/>
      <c r="N48" s="163"/>
      <c r="O48" s="162"/>
    </row>
    <row r="49" spans="2:15" ht="18" customHeight="1" x14ac:dyDescent="0.15">
      <c r="B49" s="46" t="s">
        <v>49</v>
      </c>
      <c r="C49" s="76">
        <v>27</v>
      </c>
      <c r="D49" s="48"/>
      <c r="E49" s="43"/>
      <c r="F49" s="48"/>
      <c r="G49" s="43"/>
      <c r="H49" s="49"/>
      <c r="J49" s="181"/>
      <c r="K49" s="181"/>
      <c r="L49" s="162"/>
      <c r="M49" s="163"/>
      <c r="N49" s="163"/>
      <c r="O49" s="162"/>
    </row>
    <row r="50" spans="2:15" ht="18" customHeight="1" x14ac:dyDescent="0.15">
      <c r="B50" s="46" t="s">
        <v>50</v>
      </c>
      <c r="C50" s="76">
        <v>28</v>
      </c>
      <c r="D50" s="48"/>
      <c r="E50" s="43"/>
      <c r="F50" s="48"/>
      <c r="G50" s="43"/>
      <c r="H50" s="49"/>
      <c r="J50" s="201"/>
      <c r="K50" s="201"/>
      <c r="L50" s="161"/>
      <c r="M50" s="161"/>
      <c r="N50" s="161"/>
      <c r="O50" s="161"/>
    </row>
    <row r="51" spans="2:15" ht="18" customHeight="1" x14ac:dyDescent="0.15">
      <c r="B51" s="46" t="s">
        <v>51</v>
      </c>
      <c r="C51" s="76">
        <v>29</v>
      </c>
      <c r="D51" s="48"/>
      <c r="E51" s="43"/>
      <c r="F51" s="48"/>
      <c r="G51" s="43"/>
      <c r="H51" s="49"/>
      <c r="J51" s="201"/>
      <c r="K51" s="201"/>
      <c r="L51" s="161"/>
      <c r="M51" s="161"/>
      <c r="N51" s="161"/>
      <c r="O51" s="161"/>
    </row>
    <row r="52" spans="2:15" ht="18" customHeight="1" x14ac:dyDescent="0.15">
      <c r="B52" s="50"/>
      <c r="C52" s="77"/>
      <c r="D52" s="54"/>
      <c r="E52" s="43"/>
      <c r="F52" s="54"/>
      <c r="G52" s="43"/>
      <c r="H52" s="55"/>
      <c r="J52" s="202"/>
      <c r="K52" s="202"/>
      <c r="L52" s="161"/>
      <c r="M52" s="161"/>
      <c r="N52" s="161"/>
      <c r="O52" s="161"/>
    </row>
    <row r="53" spans="2:15" ht="18" customHeight="1" x14ac:dyDescent="0.15">
      <c r="B53" s="50"/>
      <c r="C53" s="77"/>
      <c r="D53" s="54"/>
      <c r="E53" s="43"/>
      <c r="F53" s="54"/>
      <c r="G53" s="43"/>
      <c r="H53" s="55"/>
      <c r="J53" s="201"/>
      <c r="K53" s="201"/>
      <c r="L53" s="161"/>
      <c r="M53" s="161"/>
      <c r="N53" s="161"/>
      <c r="O53" s="161"/>
    </row>
    <row r="54" spans="2:15" ht="18" customHeight="1" x14ac:dyDescent="0.15">
      <c r="B54" s="50"/>
      <c r="C54" s="77"/>
      <c r="D54" s="54"/>
      <c r="E54" s="43"/>
      <c r="F54" s="54"/>
      <c r="G54" s="43"/>
      <c r="H54" s="55"/>
      <c r="J54" s="201"/>
      <c r="K54" s="201"/>
      <c r="L54" s="161"/>
      <c r="M54" s="161"/>
      <c r="N54" s="161"/>
      <c r="O54" s="161"/>
    </row>
    <row r="55" spans="2:15" ht="18" customHeight="1" x14ac:dyDescent="0.15">
      <c r="B55" s="50"/>
      <c r="C55" s="77"/>
      <c r="D55" s="54"/>
      <c r="E55" s="53"/>
      <c r="F55" s="54"/>
      <c r="G55" s="43"/>
      <c r="H55" s="55"/>
      <c r="J55" s="201"/>
      <c r="K55" s="201"/>
      <c r="L55" s="161"/>
      <c r="M55" s="161"/>
      <c r="N55" s="161"/>
      <c r="O55" s="161"/>
    </row>
    <row r="56" spans="2:15" ht="18" customHeight="1" thickBot="1" x14ac:dyDescent="0.2">
      <c r="B56" s="50" t="s">
        <v>52</v>
      </c>
      <c r="C56" s="77">
        <v>30</v>
      </c>
      <c r="D56" s="54"/>
      <c r="E56" s="53"/>
      <c r="F56" s="54"/>
      <c r="G56" s="53"/>
      <c r="H56" s="55"/>
      <c r="J56" s="201"/>
      <c r="K56" s="201"/>
      <c r="L56" s="161"/>
      <c r="M56" s="161"/>
      <c r="N56" s="161"/>
      <c r="O56" s="161"/>
    </row>
    <row r="57" spans="2:15" ht="18" customHeight="1" thickBot="1" x14ac:dyDescent="0.2">
      <c r="B57" s="56" t="s">
        <v>27</v>
      </c>
      <c r="C57" s="78">
        <v>31</v>
      </c>
      <c r="D57" s="58">
        <f>SUM(D30:D56)</f>
        <v>0</v>
      </c>
      <c r="E57" s="53"/>
      <c r="F57" s="58">
        <f>SUM(F30:F56)</f>
        <v>0</v>
      </c>
      <c r="G57" s="53"/>
      <c r="H57" s="59">
        <f>SUM(H30:H56)</f>
        <v>0</v>
      </c>
    </row>
    <row r="58" spans="2:15" ht="18" customHeight="1" x14ac:dyDescent="0.15">
      <c r="B58" s="71" t="s">
        <v>53</v>
      </c>
      <c r="C58" s="79">
        <v>32</v>
      </c>
      <c r="D58" s="74"/>
      <c r="E58" s="53"/>
      <c r="F58" s="74"/>
      <c r="G58" s="53"/>
      <c r="H58" s="75"/>
    </row>
    <row r="59" spans="2:15" ht="18" customHeight="1" x14ac:dyDescent="0.15">
      <c r="B59" s="46" t="s">
        <v>54</v>
      </c>
      <c r="C59" s="76">
        <v>33</v>
      </c>
      <c r="D59" s="48"/>
      <c r="E59" s="53"/>
      <c r="F59" s="48"/>
      <c r="G59" s="53"/>
      <c r="H59" s="49"/>
    </row>
    <row r="60" spans="2:15" ht="29.95" customHeight="1" thickBot="1" x14ac:dyDescent="0.2">
      <c r="B60" s="80" t="s">
        <v>55</v>
      </c>
      <c r="C60" s="77">
        <v>34</v>
      </c>
      <c r="D60" s="54"/>
      <c r="E60" s="53"/>
      <c r="F60" s="54"/>
      <c r="G60" s="53"/>
      <c r="H60" s="55"/>
    </row>
    <row r="61" spans="2:15" ht="18" customHeight="1" thickBot="1" x14ac:dyDescent="0.2">
      <c r="B61" s="56" t="s">
        <v>30</v>
      </c>
      <c r="C61" s="78">
        <v>35</v>
      </c>
      <c r="D61" s="57">
        <f>D57+D58-D59-D60</f>
        <v>0</v>
      </c>
      <c r="E61" s="53"/>
      <c r="F61" s="58">
        <f>F57+F58-F59-F60</f>
        <v>0</v>
      </c>
      <c r="G61" s="53"/>
      <c r="H61" s="59">
        <f>H57+H58-H59-H60</f>
        <v>0</v>
      </c>
    </row>
    <row r="62" spans="2:15" ht="18" customHeight="1" thickBot="1" x14ac:dyDescent="0.2">
      <c r="B62" s="56" t="s">
        <v>56</v>
      </c>
      <c r="C62" s="78">
        <v>36</v>
      </c>
      <c r="D62" s="58">
        <f>D29-D61</f>
        <v>0</v>
      </c>
      <c r="E62" s="53"/>
      <c r="F62" s="58">
        <f>F29-F61</f>
        <v>0</v>
      </c>
      <c r="G62" s="53"/>
      <c r="H62" s="59">
        <f>H29-H61</f>
        <v>0</v>
      </c>
    </row>
    <row r="63" spans="2:15" ht="18" customHeight="1" x14ac:dyDescent="0.15">
      <c r="B63" s="41" t="s">
        <v>57</v>
      </c>
      <c r="C63" s="81">
        <v>37</v>
      </c>
      <c r="D63" s="42"/>
      <c r="E63" s="53"/>
      <c r="F63" s="44"/>
      <c r="G63" s="53"/>
      <c r="H63" s="45"/>
    </row>
    <row r="64" spans="2:15" ht="18" customHeight="1" x14ac:dyDescent="0.15">
      <c r="B64" s="46"/>
      <c r="C64" s="76">
        <v>38</v>
      </c>
      <c r="D64" s="47"/>
      <c r="E64" s="53"/>
      <c r="F64" s="48"/>
      <c r="G64" s="53"/>
      <c r="H64" s="49"/>
    </row>
    <row r="65" spans="1:16" ht="18" customHeight="1" thickBot="1" x14ac:dyDescent="0.2">
      <c r="B65" s="82"/>
      <c r="C65" s="65">
        <v>39</v>
      </c>
      <c r="D65" s="66"/>
      <c r="E65" s="53"/>
      <c r="F65" s="67"/>
      <c r="G65" s="53"/>
      <c r="H65" s="68"/>
    </row>
    <row r="66" spans="1:16" ht="18" customHeight="1" thickBot="1" x14ac:dyDescent="0.2">
      <c r="B66" s="56" t="s">
        <v>30</v>
      </c>
      <c r="C66" s="78">
        <v>40</v>
      </c>
      <c r="D66" s="57">
        <f>SUM(D63:D65)</f>
        <v>0</v>
      </c>
      <c r="E66" s="53"/>
      <c r="F66" s="58">
        <f>SUM(F63:F65)</f>
        <v>0</v>
      </c>
      <c r="G66" s="53"/>
      <c r="H66" s="59">
        <f>SUM(H63:H65)</f>
        <v>0</v>
      </c>
    </row>
    <row r="67" spans="1:16" ht="18" customHeight="1" x14ac:dyDescent="0.15">
      <c r="B67" s="41" t="s">
        <v>58</v>
      </c>
      <c r="C67" s="81">
        <v>41</v>
      </c>
      <c r="D67" s="42"/>
      <c r="E67" s="53"/>
      <c r="F67" s="44"/>
      <c r="G67" s="53"/>
      <c r="H67" s="45"/>
    </row>
    <row r="68" spans="1:16" ht="18" customHeight="1" x14ac:dyDescent="0.15">
      <c r="B68" s="46" t="s">
        <v>57</v>
      </c>
      <c r="C68" s="76">
        <v>42</v>
      </c>
      <c r="D68" s="47"/>
      <c r="E68" s="53"/>
      <c r="F68" s="48"/>
      <c r="G68" s="53"/>
      <c r="H68" s="49"/>
    </row>
    <row r="69" spans="1:16" ht="18" customHeight="1" x14ac:dyDescent="0.15">
      <c r="B69" s="46"/>
      <c r="C69" s="76">
        <v>43</v>
      </c>
      <c r="D69" s="47"/>
      <c r="E69" s="53"/>
      <c r="F69" s="48"/>
      <c r="G69" s="53"/>
      <c r="H69" s="49"/>
    </row>
    <row r="70" spans="1:16" ht="18" customHeight="1" thickBot="1" x14ac:dyDescent="0.2">
      <c r="B70" s="82"/>
      <c r="C70" s="65">
        <v>44</v>
      </c>
      <c r="D70" s="66"/>
      <c r="E70" s="53"/>
      <c r="F70" s="67"/>
      <c r="G70" s="53"/>
      <c r="H70" s="68"/>
    </row>
    <row r="71" spans="1:16" ht="18" customHeight="1" thickBot="1" x14ac:dyDescent="0.2">
      <c r="B71" s="56" t="s">
        <v>30</v>
      </c>
      <c r="C71" s="78">
        <v>45</v>
      </c>
      <c r="D71" s="57">
        <f>SUM(D67:D70)</f>
        <v>0</v>
      </c>
      <c r="E71" s="53"/>
      <c r="F71" s="58">
        <f>SUM(F67:F70)</f>
        <v>0</v>
      </c>
      <c r="G71" s="53"/>
      <c r="H71" s="59">
        <f>SUM(H67:H70)</f>
        <v>0</v>
      </c>
    </row>
    <row r="72" spans="1:16" ht="18" customHeight="1" thickBot="1" x14ac:dyDescent="0.2">
      <c r="B72" s="56" t="s">
        <v>59</v>
      </c>
      <c r="C72" s="78">
        <v>46</v>
      </c>
      <c r="D72" s="57">
        <f>D62+D66-D71</f>
        <v>0</v>
      </c>
      <c r="E72" s="83"/>
      <c r="F72" s="58">
        <f>F62+F66-F71</f>
        <v>0</v>
      </c>
      <c r="G72" s="83"/>
      <c r="H72" s="59">
        <f>H62+H66-H71</f>
        <v>0</v>
      </c>
    </row>
    <row r="73" spans="1:16" ht="18" customHeight="1" thickBot="1" x14ac:dyDescent="0.2">
      <c r="B73" s="84" t="s">
        <v>60</v>
      </c>
      <c r="C73" s="85">
        <v>48</v>
      </c>
      <c r="D73" s="86"/>
      <c r="E73" s="87"/>
      <c r="F73" s="86"/>
      <c r="G73" s="88"/>
      <c r="H73" s="89"/>
    </row>
    <row r="74" spans="1:16" x14ac:dyDescent="0.15">
      <c r="B74" s="2" t="s">
        <v>136</v>
      </c>
    </row>
    <row r="75" spans="1:16" ht="22.1" thickBot="1" x14ac:dyDescent="0.3">
      <c r="A75" s="3" t="s">
        <v>134</v>
      </c>
      <c r="B75" s="4" t="s">
        <v>61</v>
      </c>
      <c r="O75" s="165" t="s">
        <v>140</v>
      </c>
    </row>
    <row r="76" spans="1:16" ht="17.850000000000001" thickBot="1" x14ac:dyDescent="0.25">
      <c r="B76" s="229" t="s">
        <v>62</v>
      </c>
      <c r="C76" s="230"/>
      <c r="D76" s="230"/>
      <c r="E76" s="230"/>
      <c r="F76" s="230"/>
      <c r="G76" s="231"/>
      <c r="H76" s="231"/>
      <c r="I76" s="198" t="s">
        <v>63</v>
      </c>
      <c r="J76" s="199"/>
      <c r="K76" s="199"/>
      <c r="L76" s="199"/>
      <c r="M76" s="199"/>
      <c r="N76" s="199"/>
      <c r="O76" s="200"/>
    </row>
    <row r="77" spans="1:16" ht="13.55" thickBot="1" x14ac:dyDescent="0.2">
      <c r="B77" s="84" t="s">
        <v>64</v>
      </c>
      <c r="C77" s="90"/>
      <c r="D77" s="36" t="s">
        <v>21</v>
      </c>
      <c r="E77" s="91"/>
      <c r="F77" s="36" t="s">
        <v>22</v>
      </c>
      <c r="G77" s="92"/>
      <c r="H77" s="93" t="s">
        <v>23</v>
      </c>
      <c r="I77" s="215" t="s">
        <v>64</v>
      </c>
      <c r="J77" s="216"/>
      <c r="K77" s="94"/>
      <c r="L77" s="36" t="s">
        <v>21</v>
      </c>
      <c r="M77" s="91"/>
      <c r="N77" s="36" t="s">
        <v>22</v>
      </c>
      <c r="O77" s="95" t="s">
        <v>23</v>
      </c>
    </row>
    <row r="78" spans="1:16" ht="17.3" customHeight="1" x14ac:dyDescent="0.15">
      <c r="B78" s="41" t="s">
        <v>65</v>
      </c>
      <c r="C78" s="96"/>
      <c r="D78" s="42"/>
      <c r="E78" s="42"/>
      <c r="F78" s="97"/>
      <c r="G78" s="42"/>
      <c r="H78" s="42"/>
      <c r="I78" s="203" t="s">
        <v>66</v>
      </c>
      <c r="J78" s="204"/>
      <c r="K78" s="98"/>
      <c r="L78" s="42"/>
      <c r="M78" s="97"/>
      <c r="N78" s="97"/>
      <c r="O78" s="99"/>
    </row>
    <row r="79" spans="1:16" ht="15" customHeight="1" x14ac:dyDescent="0.15">
      <c r="B79" s="46" t="s">
        <v>67</v>
      </c>
      <c r="C79" s="100"/>
      <c r="D79" s="47"/>
      <c r="E79" s="47"/>
      <c r="F79" s="101"/>
      <c r="G79" s="47"/>
      <c r="H79" s="47"/>
      <c r="I79" s="186" t="s">
        <v>68</v>
      </c>
      <c r="J79" s="187"/>
      <c r="K79" s="100"/>
      <c r="L79" s="47"/>
      <c r="M79" s="101"/>
      <c r="N79" s="101"/>
      <c r="O79" s="102"/>
      <c r="P79" s="40"/>
    </row>
    <row r="80" spans="1:16" ht="15.9" customHeight="1" x14ac:dyDescent="0.15">
      <c r="B80" s="46" t="s">
        <v>69</v>
      </c>
      <c r="C80" s="100"/>
      <c r="D80" s="47"/>
      <c r="E80" s="47"/>
      <c r="F80" s="101"/>
      <c r="G80" s="47"/>
      <c r="H80" s="47"/>
      <c r="I80" s="186" t="s">
        <v>70</v>
      </c>
      <c r="J80" s="187"/>
      <c r="K80" s="100"/>
      <c r="L80" s="47"/>
      <c r="M80" s="101"/>
      <c r="N80" s="101"/>
      <c r="O80" s="102"/>
      <c r="P80" s="8"/>
    </row>
    <row r="81" spans="2:16" ht="15.9" customHeight="1" x14ac:dyDescent="0.15">
      <c r="B81" s="46" t="s">
        <v>71</v>
      </c>
      <c r="C81" s="100"/>
      <c r="D81" s="47"/>
      <c r="E81" s="47"/>
      <c r="F81" s="101"/>
      <c r="G81" s="47"/>
      <c r="H81" s="47"/>
      <c r="I81" s="186" t="s">
        <v>72</v>
      </c>
      <c r="J81" s="187"/>
      <c r="K81" s="100"/>
      <c r="L81" s="47"/>
      <c r="M81" s="101"/>
      <c r="N81" s="101"/>
      <c r="O81" s="102"/>
      <c r="P81" s="8"/>
    </row>
    <row r="82" spans="2:16" ht="15.9" customHeight="1" x14ac:dyDescent="0.15">
      <c r="B82" s="46" t="s">
        <v>73</v>
      </c>
      <c r="C82" s="100"/>
      <c r="D82" s="47"/>
      <c r="E82" s="47"/>
      <c r="F82" s="101"/>
      <c r="G82" s="47"/>
      <c r="H82" s="47"/>
      <c r="I82" s="186" t="s">
        <v>74</v>
      </c>
      <c r="J82" s="187"/>
      <c r="K82" s="100"/>
      <c r="L82" s="47"/>
      <c r="M82" s="101"/>
      <c r="N82" s="101"/>
      <c r="O82" s="102"/>
      <c r="P82" s="8"/>
    </row>
    <row r="83" spans="2:16" ht="15.9" customHeight="1" x14ac:dyDescent="0.15">
      <c r="B83" s="46" t="s">
        <v>75</v>
      </c>
      <c r="C83" s="100"/>
      <c r="D83" s="47"/>
      <c r="E83" s="47"/>
      <c r="F83" s="101"/>
      <c r="G83" s="47"/>
      <c r="H83" s="47"/>
      <c r="I83" s="186"/>
      <c r="J83" s="187"/>
      <c r="K83" s="100"/>
      <c r="L83" s="47"/>
      <c r="M83" s="101"/>
      <c r="N83" s="101"/>
      <c r="O83" s="102"/>
      <c r="P83" s="8"/>
    </row>
    <row r="84" spans="2:16" ht="15.9" customHeight="1" x14ac:dyDescent="0.15">
      <c r="B84" s="46" t="s">
        <v>76</v>
      </c>
      <c r="C84" s="100"/>
      <c r="D84" s="47"/>
      <c r="E84" s="47"/>
      <c r="F84" s="101"/>
      <c r="G84" s="47"/>
      <c r="H84" s="47"/>
      <c r="I84" s="186"/>
      <c r="J84" s="187"/>
      <c r="K84" s="100"/>
      <c r="L84" s="47"/>
      <c r="M84" s="101"/>
      <c r="N84" s="101"/>
      <c r="O84" s="102"/>
      <c r="P84" s="8"/>
    </row>
    <row r="85" spans="2:16" ht="15.9" customHeight="1" thickBot="1" x14ac:dyDescent="0.2">
      <c r="B85" s="46"/>
      <c r="C85" s="100"/>
      <c r="D85" s="47"/>
      <c r="E85" s="47"/>
      <c r="F85" s="101"/>
      <c r="G85" s="47"/>
      <c r="H85" s="47"/>
      <c r="I85" s="182"/>
      <c r="J85" s="183"/>
      <c r="K85" s="103"/>
      <c r="L85" s="52"/>
      <c r="M85" s="104"/>
      <c r="N85" s="104"/>
      <c r="O85" s="105"/>
      <c r="P85" s="8"/>
    </row>
    <row r="86" spans="2:16" ht="15.9" customHeight="1" thickBot="1" x14ac:dyDescent="0.2">
      <c r="B86" s="46"/>
      <c r="C86" s="100"/>
      <c r="D86" s="47"/>
      <c r="E86" s="47"/>
      <c r="F86" s="101"/>
      <c r="G86" s="47"/>
      <c r="H86" s="47"/>
      <c r="I86" s="184" t="s">
        <v>77</v>
      </c>
      <c r="J86" s="185"/>
      <c r="K86" s="106"/>
      <c r="L86" s="107">
        <f>SUM(L78:L85)</f>
        <v>0</v>
      </c>
      <c r="M86" s="108"/>
      <c r="N86" s="108">
        <f>SUM(N78:N85)</f>
        <v>0</v>
      </c>
      <c r="O86" s="109">
        <f>SUM(O78:O85)</f>
        <v>0</v>
      </c>
      <c r="P86" s="8"/>
    </row>
    <row r="87" spans="2:16" ht="15.9" customHeight="1" x14ac:dyDescent="0.15">
      <c r="B87" s="46"/>
      <c r="C87" s="100"/>
      <c r="D87" s="47"/>
      <c r="E87" s="47"/>
      <c r="F87" s="101"/>
      <c r="G87" s="47"/>
      <c r="H87" s="47"/>
      <c r="I87" s="203" t="s">
        <v>78</v>
      </c>
      <c r="J87" s="204"/>
      <c r="K87" s="96"/>
      <c r="L87" s="73"/>
      <c r="M87" s="110"/>
      <c r="N87" s="110"/>
      <c r="O87" s="111"/>
      <c r="P87" s="8"/>
    </row>
    <row r="88" spans="2:16" ht="15.9" customHeight="1" thickBot="1" x14ac:dyDescent="0.2">
      <c r="B88" s="50"/>
      <c r="C88" s="103"/>
      <c r="D88" s="52"/>
      <c r="E88" s="52"/>
      <c r="F88" s="104"/>
      <c r="G88" s="52"/>
      <c r="H88" s="52"/>
      <c r="I88" s="186"/>
      <c r="J88" s="187"/>
      <c r="K88" s="100"/>
      <c r="L88" s="47"/>
      <c r="M88" s="101"/>
      <c r="N88" s="101"/>
      <c r="O88" s="102"/>
      <c r="P88" s="8"/>
    </row>
    <row r="89" spans="2:16" ht="15.9" customHeight="1" thickBot="1" x14ac:dyDescent="0.2">
      <c r="B89" s="56" t="s">
        <v>79</v>
      </c>
      <c r="C89" s="106"/>
      <c r="D89" s="107">
        <f>SUM(D78:D88)</f>
        <v>0</v>
      </c>
      <c r="E89" s="107"/>
      <c r="F89" s="107">
        <f>SUM(F78:F88)</f>
        <v>0</v>
      </c>
      <c r="G89" s="107"/>
      <c r="H89" s="107">
        <f>SUM(H78:H88)</f>
        <v>0</v>
      </c>
      <c r="I89" s="186"/>
      <c r="J89" s="187"/>
      <c r="K89" s="100"/>
      <c r="L89" s="47"/>
      <c r="M89" s="101"/>
      <c r="N89" s="101"/>
      <c r="O89" s="102"/>
      <c r="P89" s="8"/>
    </row>
    <row r="90" spans="2:16" ht="15.9" customHeight="1" x14ac:dyDescent="0.15">
      <c r="B90" s="71" t="s">
        <v>80</v>
      </c>
      <c r="C90" s="96"/>
      <c r="D90" s="73"/>
      <c r="E90" s="73"/>
      <c r="F90" s="110"/>
      <c r="G90" s="73"/>
      <c r="H90" s="73"/>
      <c r="I90" s="186"/>
      <c r="J90" s="187"/>
      <c r="K90" s="100"/>
      <c r="L90" s="47"/>
      <c r="M90" s="101"/>
      <c r="N90" s="101"/>
      <c r="O90" s="102"/>
      <c r="P90" s="8"/>
    </row>
    <row r="91" spans="2:16" ht="15.9" customHeight="1" thickBot="1" x14ac:dyDescent="0.2">
      <c r="B91" s="46" t="s">
        <v>81</v>
      </c>
      <c r="C91" s="100"/>
      <c r="D91" s="47"/>
      <c r="E91" s="47"/>
      <c r="F91" s="101"/>
      <c r="G91" s="47"/>
      <c r="H91" s="47"/>
      <c r="I91" s="182"/>
      <c r="J91" s="183"/>
      <c r="K91" s="103"/>
      <c r="L91" s="52"/>
      <c r="M91" s="104"/>
      <c r="N91" s="104"/>
      <c r="O91" s="105"/>
      <c r="P91" s="8"/>
    </row>
    <row r="92" spans="2:16" ht="15.9" customHeight="1" thickBot="1" x14ac:dyDescent="0.2">
      <c r="B92" s="46" t="s">
        <v>82</v>
      </c>
      <c r="C92" s="100"/>
      <c r="D92" s="47"/>
      <c r="E92" s="47"/>
      <c r="F92" s="101"/>
      <c r="G92" s="47"/>
      <c r="H92" s="47"/>
      <c r="I92" s="184" t="s">
        <v>83</v>
      </c>
      <c r="J92" s="185"/>
      <c r="K92" s="106"/>
      <c r="L92" s="107">
        <f>SUM(L87:L91)</f>
        <v>0</v>
      </c>
      <c r="M92" s="107"/>
      <c r="N92" s="107">
        <f>SUM(N87:N91)</f>
        <v>0</v>
      </c>
      <c r="O92" s="109">
        <f>SUM(O87:O91)</f>
        <v>0</v>
      </c>
      <c r="P92" s="8"/>
    </row>
    <row r="93" spans="2:16" ht="15.9" customHeight="1" x14ac:dyDescent="0.15">
      <c r="B93" s="46" t="s">
        <v>84</v>
      </c>
      <c r="C93" s="100"/>
      <c r="D93" s="47"/>
      <c r="E93" s="47"/>
      <c r="F93" s="101"/>
      <c r="G93" s="47"/>
      <c r="H93" s="47"/>
      <c r="I93" s="203"/>
      <c r="J93" s="204"/>
      <c r="K93" s="96"/>
      <c r="L93" s="73"/>
      <c r="M93" s="110"/>
      <c r="N93" s="110"/>
      <c r="O93" s="111"/>
      <c r="P93" s="8"/>
    </row>
    <row r="94" spans="2:16" ht="15.9" customHeight="1" x14ac:dyDescent="0.15">
      <c r="B94" s="46" t="s">
        <v>85</v>
      </c>
      <c r="C94" s="100"/>
      <c r="D94" s="47"/>
      <c r="E94" s="47"/>
      <c r="F94" s="101"/>
      <c r="G94" s="47"/>
      <c r="H94" s="47"/>
      <c r="I94" s="186"/>
      <c r="J94" s="187"/>
      <c r="K94" s="100"/>
      <c r="L94" s="47"/>
      <c r="M94" s="101"/>
      <c r="N94" s="101"/>
      <c r="O94" s="102"/>
      <c r="P94" s="8"/>
    </row>
    <row r="95" spans="2:16" ht="15.9" customHeight="1" x14ac:dyDescent="0.15">
      <c r="B95" s="46" t="s">
        <v>86</v>
      </c>
      <c r="C95" s="100"/>
      <c r="D95" s="47"/>
      <c r="E95" s="47"/>
      <c r="F95" s="101"/>
      <c r="G95" s="47"/>
      <c r="H95" s="47"/>
      <c r="I95" s="186"/>
      <c r="J95" s="187"/>
      <c r="K95" s="100"/>
      <c r="L95" s="47"/>
      <c r="M95" s="101"/>
      <c r="N95" s="101"/>
      <c r="O95" s="102"/>
      <c r="P95" s="8"/>
    </row>
    <row r="96" spans="2:16" ht="15.9" customHeight="1" x14ac:dyDescent="0.15">
      <c r="B96" s="46"/>
      <c r="C96" s="100"/>
      <c r="D96" s="47"/>
      <c r="E96" s="47"/>
      <c r="F96" s="101"/>
      <c r="G96" s="47"/>
      <c r="H96" s="47"/>
      <c r="I96" s="186"/>
      <c r="J96" s="187"/>
      <c r="K96" s="100"/>
      <c r="L96" s="47"/>
      <c r="M96" s="101"/>
      <c r="N96" s="101"/>
      <c r="O96" s="102"/>
      <c r="P96" s="8"/>
    </row>
    <row r="97" spans="2:16" ht="15.9" customHeight="1" x14ac:dyDescent="0.15">
      <c r="B97" s="46"/>
      <c r="C97" s="100"/>
      <c r="D97" s="47"/>
      <c r="E97" s="47"/>
      <c r="F97" s="101"/>
      <c r="G97" s="47"/>
      <c r="H97" s="47"/>
      <c r="I97" s="186"/>
      <c r="J97" s="187"/>
      <c r="K97" s="100"/>
      <c r="L97" s="47"/>
      <c r="M97" s="101"/>
      <c r="N97" s="101"/>
      <c r="O97" s="102"/>
      <c r="P97" s="8"/>
    </row>
    <row r="98" spans="2:16" ht="15.9" customHeight="1" thickBot="1" x14ac:dyDescent="0.2">
      <c r="B98" s="50"/>
      <c r="C98" s="103"/>
      <c r="D98" s="52"/>
      <c r="E98" s="52"/>
      <c r="F98" s="104"/>
      <c r="G98" s="52"/>
      <c r="H98" s="52"/>
      <c r="I98" s="186"/>
      <c r="J98" s="187"/>
      <c r="K98" s="100"/>
      <c r="L98" s="47"/>
      <c r="M98" s="101"/>
      <c r="N98" s="101"/>
      <c r="O98" s="102"/>
      <c r="P98" s="8"/>
    </row>
    <row r="99" spans="2:16" ht="15.9" customHeight="1" thickBot="1" x14ac:dyDescent="0.2">
      <c r="B99" s="56" t="s">
        <v>87</v>
      </c>
      <c r="C99" s="106"/>
      <c r="D99" s="107">
        <f>SUM(D89:D98)</f>
        <v>0</v>
      </c>
      <c r="E99" s="107"/>
      <c r="F99" s="107">
        <f>SUM(F89:F98)</f>
        <v>0</v>
      </c>
      <c r="G99" s="107"/>
      <c r="H99" s="107">
        <f>SUM(H89:H98)</f>
        <v>0</v>
      </c>
      <c r="I99" s="186"/>
      <c r="J99" s="187"/>
      <c r="K99" s="100"/>
      <c r="L99" s="47"/>
      <c r="M99" s="101"/>
      <c r="N99" s="101"/>
      <c r="O99" s="102"/>
      <c r="P99" s="8"/>
    </row>
    <row r="100" spans="2:16" ht="15.9" customHeight="1" x14ac:dyDescent="0.15">
      <c r="B100" s="71" t="s">
        <v>88</v>
      </c>
      <c r="C100" s="96"/>
      <c r="D100" s="73"/>
      <c r="E100" s="73"/>
      <c r="F100" s="110"/>
      <c r="G100" s="73"/>
      <c r="H100" s="73"/>
      <c r="I100" s="186"/>
      <c r="J100" s="187"/>
      <c r="K100" s="100"/>
      <c r="L100" s="47"/>
      <c r="M100" s="101"/>
      <c r="N100" s="101"/>
      <c r="O100" s="102"/>
      <c r="P100" s="8"/>
    </row>
    <row r="101" spans="2:16" ht="15.9" customHeight="1" x14ac:dyDescent="0.15">
      <c r="B101" s="46" t="s">
        <v>89</v>
      </c>
      <c r="C101" s="100"/>
      <c r="D101" s="47"/>
      <c r="E101" s="47"/>
      <c r="F101" s="101"/>
      <c r="G101" s="47"/>
      <c r="H101" s="47"/>
      <c r="I101" s="186"/>
      <c r="J101" s="187"/>
      <c r="K101" s="100"/>
      <c r="L101" s="47"/>
      <c r="M101" s="101"/>
      <c r="N101" s="101"/>
      <c r="O101" s="102"/>
      <c r="P101" s="8"/>
    </row>
    <row r="102" spans="2:16" ht="15.9" customHeight="1" x14ac:dyDescent="0.15">
      <c r="B102" s="46" t="s">
        <v>90</v>
      </c>
      <c r="C102" s="100"/>
      <c r="D102" s="47"/>
      <c r="E102" s="47"/>
      <c r="F102" s="101"/>
      <c r="G102" s="47"/>
      <c r="H102" s="47"/>
      <c r="I102" s="186"/>
      <c r="J102" s="187"/>
      <c r="K102" s="100"/>
      <c r="L102" s="47"/>
      <c r="M102" s="101"/>
      <c r="N102" s="101"/>
      <c r="O102" s="102"/>
      <c r="P102" s="8"/>
    </row>
    <row r="103" spans="2:16" ht="15.9" customHeight="1" x14ac:dyDescent="0.15">
      <c r="B103" s="46" t="s">
        <v>91</v>
      </c>
      <c r="C103" s="100"/>
      <c r="D103" s="47"/>
      <c r="E103" s="47"/>
      <c r="F103" s="101"/>
      <c r="G103" s="47"/>
      <c r="H103" s="47"/>
      <c r="I103" s="186"/>
      <c r="J103" s="187"/>
      <c r="K103" s="100"/>
      <c r="L103" s="47"/>
      <c r="M103" s="101"/>
      <c r="N103" s="101"/>
      <c r="O103" s="102"/>
      <c r="P103" s="8"/>
    </row>
    <row r="104" spans="2:16" ht="15.9" customHeight="1" x14ac:dyDescent="0.15">
      <c r="B104" s="46" t="s">
        <v>92</v>
      </c>
      <c r="C104" s="100"/>
      <c r="D104" s="47"/>
      <c r="E104" s="47"/>
      <c r="F104" s="101"/>
      <c r="G104" s="47"/>
      <c r="H104" s="47"/>
      <c r="I104" s="186"/>
      <c r="J104" s="187"/>
      <c r="K104" s="100"/>
      <c r="L104" s="47"/>
      <c r="M104" s="101"/>
      <c r="N104" s="101"/>
      <c r="O104" s="102"/>
      <c r="P104" s="8"/>
    </row>
    <row r="105" spans="2:16" ht="15.9" customHeight="1" x14ac:dyDescent="0.15">
      <c r="B105" s="46"/>
      <c r="C105" s="100"/>
      <c r="D105" s="47"/>
      <c r="E105" s="47"/>
      <c r="F105" s="101"/>
      <c r="G105" s="47"/>
      <c r="H105" s="47"/>
      <c r="I105" s="186" t="s">
        <v>93</v>
      </c>
      <c r="J105" s="187"/>
      <c r="K105" s="100"/>
      <c r="L105" s="47"/>
      <c r="M105" s="101"/>
      <c r="N105" s="101"/>
      <c r="O105" s="102"/>
      <c r="P105" s="8"/>
    </row>
    <row r="106" spans="2:16" ht="15.9" customHeight="1" x14ac:dyDescent="0.15">
      <c r="B106" s="166" t="s">
        <v>94</v>
      </c>
      <c r="C106" s="172"/>
      <c r="D106" s="47"/>
      <c r="E106" s="47"/>
      <c r="F106" s="101"/>
      <c r="G106" s="47"/>
      <c r="H106" s="47"/>
      <c r="I106" s="186" t="s">
        <v>95</v>
      </c>
      <c r="J106" s="187"/>
      <c r="K106" s="100"/>
      <c r="L106" s="47"/>
      <c r="M106" s="101"/>
      <c r="N106" s="101"/>
      <c r="O106" s="102"/>
      <c r="P106" s="8"/>
    </row>
    <row r="107" spans="2:16" ht="15.9" customHeight="1" thickBot="1" x14ac:dyDescent="0.2">
      <c r="B107" s="50"/>
      <c r="C107" s="103"/>
      <c r="D107" s="52"/>
      <c r="E107" s="52"/>
      <c r="F107" s="104"/>
      <c r="G107" s="52"/>
      <c r="H107" s="52"/>
      <c r="I107" s="188" t="s">
        <v>59</v>
      </c>
      <c r="J107" s="189"/>
      <c r="K107" s="103"/>
      <c r="L107" s="52"/>
      <c r="M107" s="104"/>
      <c r="N107" s="104"/>
      <c r="O107" s="105"/>
      <c r="P107" s="8"/>
    </row>
    <row r="108" spans="2:16" ht="15.9" customHeight="1" thickBot="1" x14ac:dyDescent="0.2">
      <c r="B108" s="56" t="s">
        <v>96</v>
      </c>
      <c r="C108" s="106"/>
      <c r="D108" s="107">
        <f>SUM(D100:D107)</f>
        <v>0</v>
      </c>
      <c r="E108" s="107"/>
      <c r="F108" s="108">
        <f>SUM(F100:F107)</f>
        <v>0</v>
      </c>
      <c r="G108" s="107"/>
      <c r="H108" s="107">
        <f>SUM(H100:H107)</f>
        <v>0</v>
      </c>
      <c r="I108" s="184" t="s">
        <v>97</v>
      </c>
      <c r="J108" s="185"/>
      <c r="K108" s="106"/>
      <c r="L108" s="107">
        <f>L104-L105+L106+L107</f>
        <v>0</v>
      </c>
      <c r="M108" s="107"/>
      <c r="N108" s="107">
        <f>N104-N105+N106+N107</f>
        <v>0</v>
      </c>
      <c r="O108" s="109">
        <f>O104-O105+O106+O107</f>
        <v>0</v>
      </c>
      <c r="P108" s="8"/>
    </row>
    <row r="109" spans="2:16" ht="22.45" customHeight="1" thickBot="1" x14ac:dyDescent="0.2">
      <c r="B109" s="35" t="s">
        <v>98</v>
      </c>
      <c r="C109" s="90"/>
      <c r="D109" s="112">
        <f>SUM(D108,D99,)</f>
        <v>0</v>
      </c>
      <c r="E109" s="112"/>
      <c r="F109" s="113">
        <f>SUM(F108,F99)</f>
        <v>0</v>
      </c>
      <c r="G109" s="112"/>
      <c r="H109" s="112">
        <f>SUM(H108,H99)</f>
        <v>0</v>
      </c>
      <c r="I109" s="190" t="s">
        <v>98</v>
      </c>
      <c r="J109" s="191"/>
      <c r="K109" s="90"/>
      <c r="L109" s="114">
        <f>SUM(L86,L92,L108)</f>
        <v>0</v>
      </c>
      <c r="M109" s="114"/>
      <c r="N109" s="114">
        <f>SUM(N86,N92,N108)</f>
        <v>0</v>
      </c>
      <c r="O109" s="115">
        <f>SUM(O86,O92,O108)</f>
        <v>0</v>
      </c>
      <c r="P109" s="8"/>
    </row>
    <row r="110" spans="2:16" ht="15.9" customHeight="1" x14ac:dyDescent="0.15">
      <c r="P110" s="8"/>
    </row>
    <row r="111" spans="2:16" ht="15.9" customHeight="1" x14ac:dyDescent="0.15">
      <c r="P111" s="9"/>
    </row>
  </sheetData>
  <mergeCells count="66">
    <mergeCell ref="B4:C4"/>
    <mergeCell ref="B5:C5"/>
    <mergeCell ref="B6:C6"/>
    <mergeCell ref="B7:C7"/>
    <mergeCell ref="B76:H76"/>
    <mergeCell ref="B8:C8"/>
    <mergeCell ref="O10:S10"/>
    <mergeCell ref="B14:C14"/>
    <mergeCell ref="B15:C15"/>
    <mergeCell ref="B16:C16"/>
    <mergeCell ref="D10:H10"/>
    <mergeCell ref="B13:C13"/>
    <mergeCell ref="I11:J11"/>
    <mergeCell ref="I78:J78"/>
    <mergeCell ref="I79:J79"/>
    <mergeCell ref="I80:J80"/>
    <mergeCell ref="I81:J81"/>
    <mergeCell ref="A9:A17"/>
    <mergeCell ref="I10:N10"/>
    <mergeCell ref="B9:S9"/>
    <mergeCell ref="J54:K54"/>
    <mergeCell ref="J55:K55"/>
    <mergeCell ref="J56:K56"/>
    <mergeCell ref="J53:K53"/>
    <mergeCell ref="I77:J77"/>
    <mergeCell ref="B17:C17"/>
    <mergeCell ref="B10:C11"/>
    <mergeCell ref="B12:C12"/>
    <mergeCell ref="J50:K50"/>
    <mergeCell ref="I106:J106"/>
    <mergeCell ref="I87:J87"/>
    <mergeCell ref="I82:J82"/>
    <mergeCell ref="I83:J83"/>
    <mergeCell ref="I84:J84"/>
    <mergeCell ref="I85:J85"/>
    <mergeCell ref="I86:J86"/>
    <mergeCell ref="I88:J88"/>
    <mergeCell ref="I93:J93"/>
    <mergeCell ref="I94:J94"/>
    <mergeCell ref="I95:J95"/>
    <mergeCell ref="I96:J96"/>
    <mergeCell ref="I105:J105"/>
    <mergeCell ref="I100:J100"/>
    <mergeCell ref="I89:J89"/>
    <mergeCell ref="I90:J90"/>
    <mergeCell ref="I107:J107"/>
    <mergeCell ref="I108:J108"/>
    <mergeCell ref="I109:J109"/>
    <mergeCell ref="I12:J12"/>
    <mergeCell ref="I13:J13"/>
    <mergeCell ref="I14:J14"/>
    <mergeCell ref="I15:J15"/>
    <mergeCell ref="I16:J16"/>
    <mergeCell ref="I17:J17"/>
    <mergeCell ref="I101:J101"/>
    <mergeCell ref="I102:J102"/>
    <mergeCell ref="I103:J103"/>
    <mergeCell ref="I104:J104"/>
    <mergeCell ref="I76:O76"/>
    <mergeCell ref="J51:K51"/>
    <mergeCell ref="J52:K52"/>
    <mergeCell ref="I91:J91"/>
    <mergeCell ref="I92:J92"/>
    <mergeCell ref="I98:J98"/>
    <mergeCell ref="I99:J99"/>
    <mergeCell ref="I97:J97"/>
  </mergeCells>
  <phoneticPr fontId="2"/>
  <dataValidations disablePrompts="1" count="5">
    <dataValidation type="list" allowBlank="1" showInputMessage="1" showErrorMessage="1" sqref="P12:P17 K12:K17 E12:E17" xr:uid="{00000000-0002-0000-0000-000000000000}">
      <formula1>"㌃,㎡,頭,羽"</formula1>
    </dataValidation>
    <dataValidation type="list" allowBlank="1" showInputMessage="1" showErrorMessage="1" sqref="R12:R17 M12:M17 G12:G17" xr:uid="{00000000-0002-0000-0000-000001000000}">
      <formula1>"㎏,本,㍑,頭"</formula1>
    </dataValidation>
    <dataValidation type="list" allowBlank="1" showInputMessage="1" showErrorMessage="1" sqref="D6:E6" xr:uid="{00000000-0002-0000-0000-000002000000}">
      <formula1>"認定農業者,認定志向農業者,その他"</formula1>
    </dataValidation>
    <dataValidation allowBlank="1" showDropDown="1" showInputMessage="1" showErrorMessage="1" sqref="D8:E8" xr:uid="{00000000-0002-0000-0000-000003000000}"/>
    <dataValidation imeMode="on" allowBlank="1" showInputMessage="1" showErrorMessage="1" sqref="D4:D5 B13:C17" xr:uid="{00000000-0002-0000-0000-000004000000}"/>
  </dataValidations>
  <printOptions verticalCentered="1"/>
  <pageMargins left="0.59055118110236227" right="0.19685039370078741" top="0.39370078740157483" bottom="0.55118110236220474" header="0.39370078740157483" footer="0.31496062992125984"/>
  <pageSetup paperSize="9" scale="43" orientation="portrait" r:id="rId1"/>
  <headerFooter alignWithMargins="0"/>
  <ignoredErrors>
    <ignoredError sqref="F89 H89 F108 H108 L86 N86:O86 L92 N92:O92 N108:O10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0"/>
  <sheetViews>
    <sheetView showGridLines="0" tabSelected="1" view="pageBreakPreview" zoomScaleNormal="100" zoomScaleSheetLayoutView="100" workbookViewId="0">
      <selection activeCell="B19" sqref="B19"/>
    </sheetView>
  </sheetViews>
  <sheetFormatPr defaultRowHeight="12.85" x14ac:dyDescent="0.15"/>
  <cols>
    <col min="1" max="1" width="9" style="263" customWidth="1"/>
    <col min="2" max="2" width="31.875" style="173" customWidth="1"/>
    <col min="3" max="3" width="4.5" style="173" customWidth="1"/>
    <col min="4" max="6" width="18" style="173" customWidth="1"/>
    <col min="7" max="10" width="12.625" style="173" customWidth="1"/>
    <col min="11" max="16384" width="9" style="173"/>
  </cols>
  <sheetData>
    <row r="1" spans="1:6" ht="15.7" customHeight="1" thickBot="1" x14ac:dyDescent="0.2">
      <c r="A1" s="266" t="s">
        <v>99</v>
      </c>
      <c r="B1" s="267"/>
      <c r="D1" s="266" t="s">
        <v>100</v>
      </c>
      <c r="E1" s="268"/>
    </row>
    <row r="2" spans="1:6" ht="15.7" customHeight="1" thickBot="1" x14ac:dyDescent="0.2">
      <c r="A2" s="266" t="s">
        <v>3</v>
      </c>
      <c r="B2" s="267"/>
    </row>
    <row r="3" spans="1:6" ht="15.7" customHeight="1" thickBot="1" x14ac:dyDescent="0.2">
      <c r="F3" s="165"/>
    </row>
    <row r="4" spans="1:6" ht="15.7" customHeight="1" thickBot="1" x14ac:dyDescent="0.2">
      <c r="A4" s="269"/>
      <c r="B4" s="270"/>
      <c r="C4" s="271"/>
      <c r="D4" s="272" t="s">
        <v>101</v>
      </c>
      <c r="E4" s="272" t="s">
        <v>102</v>
      </c>
      <c r="F4" s="272" t="s">
        <v>103</v>
      </c>
    </row>
    <row r="5" spans="1:6" ht="13.55" thickBot="1" x14ac:dyDescent="0.2">
      <c r="A5" s="273"/>
      <c r="B5" s="274"/>
      <c r="C5" s="275"/>
      <c r="D5" s="276" t="s">
        <v>104</v>
      </c>
      <c r="E5" s="276" t="s">
        <v>104</v>
      </c>
      <c r="F5" s="276" t="s">
        <v>104</v>
      </c>
    </row>
    <row r="6" spans="1:6" ht="13.55" thickBot="1" x14ac:dyDescent="0.2">
      <c r="A6" s="277"/>
      <c r="B6" s="278"/>
      <c r="C6" s="279"/>
      <c r="D6" s="276"/>
      <c r="E6" s="276"/>
      <c r="F6" s="276"/>
    </row>
    <row r="7" spans="1:6" s="281" customFormat="1" ht="18" customHeight="1" x14ac:dyDescent="0.15">
      <c r="A7" s="236" t="s">
        <v>9</v>
      </c>
      <c r="B7" s="116" t="s">
        <v>105</v>
      </c>
      <c r="C7" s="117" t="s">
        <v>6</v>
      </c>
      <c r="D7" s="280">
        <f>個人1!$D$7</f>
        <v>0</v>
      </c>
      <c r="E7" s="280">
        <f>個人1!$F$7</f>
        <v>0</v>
      </c>
      <c r="F7" s="280">
        <f>個人1!$H$7</f>
        <v>0</v>
      </c>
    </row>
    <row r="8" spans="1:6" s="281" customFormat="1" ht="18" customHeight="1" x14ac:dyDescent="0.15">
      <c r="A8" s="282"/>
      <c r="B8" s="118" t="s">
        <v>106</v>
      </c>
      <c r="C8" s="119"/>
      <c r="D8" s="243">
        <f>個人1!$D$12</f>
        <v>0</v>
      </c>
      <c r="E8" s="243">
        <f>個人1!$I$12</f>
        <v>0</v>
      </c>
      <c r="F8" s="243">
        <f>個人1!$O$12</f>
        <v>0</v>
      </c>
    </row>
    <row r="9" spans="1:6" s="283" customFormat="1" ht="18" customHeight="1" x14ac:dyDescent="0.15">
      <c r="A9" s="282"/>
      <c r="B9" s="120" t="s">
        <v>107</v>
      </c>
      <c r="C9" s="121" t="s">
        <v>108</v>
      </c>
      <c r="D9" s="243">
        <f>個人1!$D$29</f>
        <v>0</v>
      </c>
      <c r="E9" s="243">
        <f>個人1!$F$29</f>
        <v>0</v>
      </c>
      <c r="F9" s="243">
        <f>個人1!$H$29</f>
        <v>0</v>
      </c>
    </row>
    <row r="10" spans="1:6" s="283" customFormat="1" ht="18" customHeight="1" x14ac:dyDescent="0.15">
      <c r="A10" s="282"/>
      <c r="B10" s="120" t="s">
        <v>142</v>
      </c>
      <c r="C10" s="121" t="s">
        <v>108</v>
      </c>
      <c r="D10" s="244">
        <f>個人1!D62</f>
        <v>0</v>
      </c>
      <c r="E10" s="243">
        <f>個人1!F62</f>
        <v>0</v>
      </c>
      <c r="F10" s="174">
        <f>個人1!H62</f>
        <v>0</v>
      </c>
    </row>
    <row r="11" spans="1:6" s="283" customFormat="1" ht="18" customHeight="1" x14ac:dyDescent="0.15">
      <c r="A11" s="282"/>
      <c r="B11" s="120" t="s">
        <v>109</v>
      </c>
      <c r="C11" s="121" t="s">
        <v>108</v>
      </c>
      <c r="D11" s="243">
        <f>個人1!$H$12</f>
        <v>0</v>
      </c>
      <c r="E11" s="243">
        <f>個人1!$N$12</f>
        <v>0</v>
      </c>
      <c r="F11" s="243">
        <f>個人1!$S$12</f>
        <v>0</v>
      </c>
    </row>
    <row r="12" spans="1:6" s="283" customFormat="1" ht="18" customHeight="1" x14ac:dyDescent="0.15">
      <c r="A12" s="282"/>
      <c r="B12" s="120" t="s">
        <v>110</v>
      </c>
      <c r="C12" s="121"/>
      <c r="D12" s="243">
        <f>個人1!$F$12</f>
        <v>0</v>
      </c>
      <c r="E12" s="243">
        <f>個人1!$L$12</f>
        <v>0</v>
      </c>
      <c r="F12" s="243">
        <f>個人1!$Q$12</f>
        <v>0</v>
      </c>
    </row>
    <row r="13" spans="1:6" s="283" customFormat="1" ht="18" customHeight="1" x14ac:dyDescent="0.15">
      <c r="A13" s="282"/>
      <c r="B13" s="120" t="s">
        <v>111</v>
      </c>
      <c r="C13" s="121" t="s">
        <v>108</v>
      </c>
      <c r="D13" s="243">
        <f>個人1!$D$62</f>
        <v>0</v>
      </c>
      <c r="E13" s="243">
        <f>個人1!$F$62</f>
        <v>0</v>
      </c>
      <c r="F13" s="243">
        <f>個人1!$H$62</f>
        <v>0</v>
      </c>
    </row>
    <row r="14" spans="1:6" s="283" customFormat="1" ht="18" customHeight="1" thickBot="1" x14ac:dyDescent="0.2">
      <c r="A14" s="284"/>
      <c r="B14" s="153" t="s">
        <v>112</v>
      </c>
      <c r="C14" s="154" t="s">
        <v>108</v>
      </c>
      <c r="D14" s="245">
        <f>個人1!$D$72</f>
        <v>0</v>
      </c>
      <c r="E14" s="245">
        <f>個人1!$F$72</f>
        <v>0</v>
      </c>
      <c r="F14" s="245">
        <f>個人1!$H$72</f>
        <v>0</v>
      </c>
    </row>
    <row r="15" spans="1:6" s="283" customFormat="1" ht="18" customHeight="1" x14ac:dyDescent="0.15">
      <c r="A15" s="237" t="s">
        <v>113</v>
      </c>
      <c r="B15" s="285" t="s">
        <v>137</v>
      </c>
      <c r="C15" s="286" t="s">
        <v>115</v>
      </c>
      <c r="D15" s="287" t="e">
        <f>(個人1!D22+個人1!D23+(個人1!D28-個人1!D27)+個人1!D25)-(SUM(個人1!D30:D47)+個人1!D56+(個人1!D58-個人1!D59)-個人1!D60)/(個人1!D22+個人1!D23+(個人1!D28-個人1!D27)+個人1!D25)*100</f>
        <v>#DIV/0!</v>
      </c>
      <c r="E15" s="287" t="e">
        <f>(個人1!F22+個人1!F23+(個人1!F28-個人1!F27)+個人1!F25)-(SUM(個人1!F30:F47)+個人1!F56+(個人1!F58-個人1!F59)-個人1!F60)/(個人1!F22+個人1!F23+(個人1!F28-個人1!F27)+個人1!F25)*100</f>
        <v>#DIV/0!</v>
      </c>
      <c r="F15" s="287" t="e">
        <f>(個人1!H22+個人1!H23+(個人1!H28-個人1!H27)+個人1!H25)-(SUM(個人1!H30:H47)+個人1!H56+(個人1!H58-個人1!H59)-個人1!H60)/(個人1!H22+個人1!H23+(個人1!H28-個人1!H27)+個人1!H25)*100</f>
        <v>#DIV/0!</v>
      </c>
    </row>
    <row r="16" spans="1:6" s="283" customFormat="1" ht="18" customHeight="1" x14ac:dyDescent="0.15">
      <c r="A16" s="238"/>
      <c r="B16" s="288" t="s">
        <v>138</v>
      </c>
      <c r="C16" s="289" t="s">
        <v>115</v>
      </c>
      <c r="D16" s="290" t="e">
        <f>((個人1!D22+個人1!D23+個人1!D28-個人1!D27)-(個人1!D57+個人1!D58-個人1!D59-個人1!D60))/(個人1!D22+個人1!D23+個人1!D28-個人1!D27)*100</f>
        <v>#DIV/0!</v>
      </c>
      <c r="E16" s="290" t="e">
        <f>((個人1!F22+個人1!F23+個人1!F28-個人1!F27)-(個人1!F57+個人1!F58-個人1!F59-個人1!F60))/(個人1!F22+個人1!F23+個人1!F28-個人1!F27)*100</f>
        <v>#DIV/0!</v>
      </c>
      <c r="F16" s="290" t="e">
        <f>((個人1!H22+個人1!H23+個人1!H28-個人1!H27)-(個人1!H57+個人1!H58-個人1!H59-個人1!H60))/(個人1!H22+個人1!H23+個人1!H28-個人1!H27)*100</f>
        <v>#DIV/0!</v>
      </c>
    </row>
    <row r="17" spans="1:6" s="291" customFormat="1" ht="18" customHeight="1" x14ac:dyDescent="0.15">
      <c r="A17" s="238"/>
      <c r="B17" s="155" t="s">
        <v>114</v>
      </c>
      <c r="C17" s="156" t="s">
        <v>115</v>
      </c>
      <c r="D17" s="246" t="e">
        <f>D13/D9*100</f>
        <v>#DIV/0!</v>
      </c>
      <c r="E17" s="246" t="e">
        <f>E13/E9*100</f>
        <v>#DIV/0!</v>
      </c>
      <c r="F17" s="246" t="e">
        <f>F13/F9*100</f>
        <v>#DIV/0!</v>
      </c>
    </row>
    <row r="18" spans="1:6" s="291" customFormat="1" ht="18" customHeight="1" x14ac:dyDescent="0.15">
      <c r="A18" s="238"/>
      <c r="B18" s="122" t="s">
        <v>116</v>
      </c>
      <c r="C18" s="123" t="s">
        <v>115</v>
      </c>
      <c r="D18" s="247" t="e">
        <f>D13/個人1!L109*100</f>
        <v>#DIV/0!</v>
      </c>
      <c r="E18" s="247" t="e">
        <f>E13/個人1!N109*100</f>
        <v>#DIV/0!</v>
      </c>
      <c r="F18" s="247" t="e">
        <f>F13/個人1!O109*100</f>
        <v>#DIV/0!</v>
      </c>
    </row>
    <row r="19" spans="1:6" s="291" customFormat="1" ht="18" customHeight="1" thickBot="1" x14ac:dyDescent="0.2">
      <c r="A19" s="239"/>
      <c r="B19" s="124" t="s">
        <v>117</v>
      </c>
      <c r="C19" s="125" t="s">
        <v>115</v>
      </c>
      <c r="D19" s="248" t="e">
        <f>D14/D9*100</f>
        <v>#DIV/0!</v>
      </c>
      <c r="E19" s="248" t="e">
        <f>E14/E9*100</f>
        <v>#DIV/0!</v>
      </c>
      <c r="F19" s="248" t="e">
        <f>F14/F9*100</f>
        <v>#DIV/0!</v>
      </c>
    </row>
    <row r="20" spans="1:6" s="283" customFormat="1" ht="18" customHeight="1" x14ac:dyDescent="0.15">
      <c r="A20" s="292" t="s">
        <v>139</v>
      </c>
      <c r="B20" s="293" t="s">
        <v>132</v>
      </c>
      <c r="C20" s="294" t="s">
        <v>108</v>
      </c>
      <c r="D20" s="295" t="e">
        <f>(個人1!D22+個人1!D23+(個人1!D28-個人1!D27)+個人1!D25)/D7</f>
        <v>#DIV/0!</v>
      </c>
      <c r="E20" s="295" t="e">
        <f>(個人1!F22+個人1!F23+(個人1!F28-個人1!F27)+個人1!F25)/E7</f>
        <v>#DIV/0!</v>
      </c>
      <c r="F20" s="295" t="e">
        <f>(個人1!H22+個人1!H23+(個人1!H28-個人1!H27)+個人1!H25)/F7</f>
        <v>#DIV/0!</v>
      </c>
    </row>
    <row r="21" spans="1:6" s="283" customFormat="1" ht="18" customHeight="1" x14ac:dyDescent="0.15">
      <c r="A21" s="296"/>
      <c r="B21" s="297" t="s">
        <v>133</v>
      </c>
      <c r="C21" s="298" t="s">
        <v>108</v>
      </c>
      <c r="D21" s="299" t="e">
        <f>(個人1!D22+個人1!D23+個人1!D28-個人1!D27)/D7</f>
        <v>#DIV/0!</v>
      </c>
      <c r="E21" s="299" t="e">
        <f>(個人1!F22+個人1!F23+個人1!F28-個人1!F27)/F7</f>
        <v>#DIV/0!</v>
      </c>
      <c r="F21" s="299" t="e">
        <f>(個人1!H22+個人1!H23+個人1!H28-個人1!H27)/#REF!</f>
        <v>#REF!</v>
      </c>
    </row>
    <row r="22" spans="1:6" s="283" customFormat="1" ht="23.2" customHeight="1" thickBot="1" x14ac:dyDescent="0.2">
      <c r="A22" s="296"/>
      <c r="B22" s="157" t="s">
        <v>118</v>
      </c>
      <c r="C22" s="158" t="s">
        <v>108</v>
      </c>
      <c r="D22" s="249" t="e">
        <f>D13/D7</f>
        <v>#DIV/0!</v>
      </c>
      <c r="E22" s="249" t="e">
        <f>E13/E7</f>
        <v>#DIV/0!</v>
      </c>
      <c r="F22" s="249" t="e">
        <f>F13/F7</f>
        <v>#DIV/0!</v>
      </c>
    </row>
    <row r="23" spans="1:6" s="283" customFormat="1" ht="17.850000000000001" customHeight="1" x14ac:dyDescent="0.15">
      <c r="A23" s="240" t="s">
        <v>119</v>
      </c>
      <c r="B23" s="300" t="s">
        <v>130</v>
      </c>
      <c r="C23" s="301" t="s">
        <v>115</v>
      </c>
      <c r="D23" s="302" t="e">
        <f>(個人1!L79+個人1!L87)/個人1!D109*100</f>
        <v>#DIV/0!</v>
      </c>
      <c r="E23" s="302" t="e">
        <f>(個人1!N79+個人1!N87)/個人1!F109*100</f>
        <v>#DIV/0!</v>
      </c>
      <c r="F23" s="302" t="e">
        <f>(個人1!O79+個人1!O87)/個人1!H109*100</f>
        <v>#DIV/0!</v>
      </c>
    </row>
    <row r="24" spans="1:6" s="283" customFormat="1" ht="17.850000000000001" customHeight="1" x14ac:dyDescent="0.15">
      <c r="A24" s="241"/>
      <c r="B24" s="303" t="s">
        <v>131</v>
      </c>
      <c r="C24" s="304" t="s">
        <v>115</v>
      </c>
      <c r="D24" s="305" t="e">
        <f>個人1!D45/(個人1!L79+個人1!L87)*100</f>
        <v>#DIV/0!</v>
      </c>
      <c r="E24" s="305" t="e">
        <f>個人1!F45/(個人1!N79+個人1!N87)*100</f>
        <v>#DIV/0!</v>
      </c>
      <c r="F24" s="305" t="e">
        <f>個人1!H45/(個人1!O79+個人1!O87)*100</f>
        <v>#DIV/0!</v>
      </c>
    </row>
    <row r="25" spans="1:6" s="291" customFormat="1" ht="18" customHeight="1" x14ac:dyDescent="0.15">
      <c r="A25" s="241"/>
      <c r="B25" s="160" t="s">
        <v>120</v>
      </c>
      <c r="C25" s="159" t="s">
        <v>115</v>
      </c>
      <c r="D25" s="250" t="e">
        <f>個人1!D89/個人1!L86*100</f>
        <v>#DIV/0!</v>
      </c>
      <c r="E25" s="251" t="e">
        <f>個人1!F89/個人1!N86*100</f>
        <v>#DIV/0!</v>
      </c>
      <c r="F25" s="251" t="e">
        <f>個人1!H89/個人1!O86*100</f>
        <v>#DIV/0!</v>
      </c>
    </row>
    <row r="26" spans="1:6" s="291" customFormat="1" ht="18" customHeight="1" x14ac:dyDescent="0.15">
      <c r="A26" s="241"/>
      <c r="B26" s="126" t="s">
        <v>121</v>
      </c>
      <c r="C26" s="127" t="s">
        <v>115</v>
      </c>
      <c r="D26" s="252" t="e">
        <f>個人1!D99/個人1!L86*100</f>
        <v>#DIV/0!</v>
      </c>
      <c r="E26" s="253" t="e">
        <f>個人1!F99/個人1!N86*100</f>
        <v>#DIV/0!</v>
      </c>
      <c r="F26" s="253" t="e">
        <f>個人1!H99/個人1!O86*100</f>
        <v>#DIV/0!</v>
      </c>
    </row>
    <row r="27" spans="1:6" s="291" customFormat="1" ht="18" customHeight="1" x14ac:dyDescent="0.15">
      <c r="A27" s="241"/>
      <c r="B27" s="126" t="s">
        <v>122</v>
      </c>
      <c r="C27" s="127" t="s">
        <v>115</v>
      </c>
      <c r="D27" s="252" t="e">
        <f>個人1!D108/個人1!L108*100</f>
        <v>#DIV/0!</v>
      </c>
      <c r="E27" s="252" t="e">
        <f>個人1!F108/個人1!N108*100</f>
        <v>#DIV/0!</v>
      </c>
      <c r="F27" s="253" t="e">
        <f>個人1!H108/個人1!O108*100</f>
        <v>#DIV/0!</v>
      </c>
    </row>
    <row r="28" spans="1:6" s="291" customFormat="1" ht="18" customHeight="1" x14ac:dyDescent="0.15">
      <c r="A28" s="241"/>
      <c r="B28" s="126" t="s">
        <v>123</v>
      </c>
      <c r="C28" s="127" t="s">
        <v>115</v>
      </c>
      <c r="D28" s="252" t="e">
        <f>個人1!D108/(個人1!L108+個人1!L92)*100</f>
        <v>#DIV/0!</v>
      </c>
      <c r="E28" s="252" t="e">
        <f>個人1!F108/(個人1!N108+個人1!N92)*100</f>
        <v>#DIV/0!</v>
      </c>
      <c r="F28" s="252" t="e">
        <f>個人1!H108/(個人1!O108+個人1!O92)*100</f>
        <v>#DIV/0!</v>
      </c>
    </row>
    <row r="29" spans="1:6" s="291" customFormat="1" ht="18" customHeight="1" x14ac:dyDescent="0.15">
      <c r="A29" s="241"/>
      <c r="B29" s="126" t="s">
        <v>124</v>
      </c>
      <c r="C29" s="127" t="s">
        <v>115</v>
      </c>
      <c r="D29" s="253" t="e">
        <f>個人1!L108/個人1!L109*100</f>
        <v>#DIV/0!</v>
      </c>
      <c r="E29" s="253" t="e">
        <f>個人1!N108/個人1!N109*100</f>
        <v>#DIV/0!</v>
      </c>
      <c r="F29" s="253" t="e">
        <f>個人1!O108/個人1!O109*100</f>
        <v>#DIV/0!</v>
      </c>
    </row>
    <row r="30" spans="1:6" s="291" customFormat="1" ht="18" customHeight="1" thickBot="1" x14ac:dyDescent="0.2">
      <c r="A30" s="242"/>
      <c r="B30" s="128" t="s">
        <v>150</v>
      </c>
      <c r="C30" s="129" t="s">
        <v>115</v>
      </c>
      <c r="D30" s="254" t="e">
        <f>(個人1!L86+個人1!L92)/個人2!D9*100</f>
        <v>#DIV/0!</v>
      </c>
      <c r="E30" s="254" t="e">
        <f>(個人1!N86+個人1!N92)/個人2!E9*100</f>
        <v>#DIV/0!</v>
      </c>
      <c r="F30" s="254" t="e">
        <f>(個人1!O86+個人1!O92)/個人2!F9*100</f>
        <v>#DIV/0!</v>
      </c>
    </row>
    <row r="31" spans="1:6" s="291" customFormat="1" ht="18" customHeight="1" x14ac:dyDescent="0.15">
      <c r="A31" s="234" t="s">
        <v>125</v>
      </c>
      <c r="B31" s="130" t="s">
        <v>126</v>
      </c>
      <c r="C31" s="131" t="s">
        <v>115</v>
      </c>
      <c r="D31" s="255"/>
      <c r="E31" s="255" t="e">
        <f>(E9-D9)/D9</f>
        <v>#DIV/0!</v>
      </c>
      <c r="F31" s="255" t="e">
        <f>(F9-E9)/E9</f>
        <v>#DIV/0!</v>
      </c>
    </row>
    <row r="32" spans="1:6" s="291" customFormat="1" ht="18" customHeight="1" x14ac:dyDescent="0.15">
      <c r="A32" s="235"/>
      <c r="B32" s="132" t="s">
        <v>127</v>
      </c>
      <c r="C32" s="133"/>
      <c r="D32" s="256"/>
      <c r="E32" s="257" t="e">
        <f>(E13-D13)/D13</f>
        <v>#DIV/0!</v>
      </c>
      <c r="F32" s="257" t="e">
        <f>(F13-E13)/E13</f>
        <v>#DIV/0!</v>
      </c>
    </row>
    <row r="33" spans="1:6" s="291" customFormat="1" ht="18" customHeight="1" x14ac:dyDescent="0.15">
      <c r="A33" s="258"/>
      <c r="B33" s="134" t="s">
        <v>128</v>
      </c>
      <c r="C33" s="135" t="s">
        <v>115</v>
      </c>
      <c r="D33" s="257"/>
      <c r="E33" s="257" t="e">
        <f>(E14-D14)/D14</f>
        <v>#DIV/0!</v>
      </c>
      <c r="F33" s="257" t="e">
        <f>(F14-E14)/E14</f>
        <v>#DIV/0!</v>
      </c>
    </row>
    <row r="34" spans="1:6" s="291" customFormat="1" ht="18" customHeight="1" thickBot="1" x14ac:dyDescent="0.2">
      <c r="A34" s="259"/>
      <c r="B34" s="136" t="s">
        <v>129</v>
      </c>
      <c r="C34" s="137" t="s">
        <v>115</v>
      </c>
      <c r="D34" s="260"/>
      <c r="E34" s="261" t="e">
        <f>(個人1!N108-個人1!L108)/個人1!L108</f>
        <v>#DIV/0!</v>
      </c>
      <c r="F34" s="262" t="e">
        <f>(個人1!O108-個人1!N108)/個人1!N108</f>
        <v>#DIV/0!</v>
      </c>
    </row>
    <row r="35" spans="1:6" x14ac:dyDescent="0.15">
      <c r="A35" s="264" t="s">
        <v>143</v>
      </c>
    </row>
    <row r="36" spans="1:6" x14ac:dyDescent="0.15">
      <c r="A36" s="264" t="s">
        <v>151</v>
      </c>
    </row>
    <row r="37" spans="1:6" x14ac:dyDescent="0.15">
      <c r="A37" s="264" t="s">
        <v>144</v>
      </c>
    </row>
    <row r="38" spans="1:6" x14ac:dyDescent="0.15">
      <c r="A38" s="264" t="s">
        <v>148</v>
      </c>
    </row>
    <row r="39" spans="1:6" x14ac:dyDescent="0.15">
      <c r="A39" s="264" t="s">
        <v>145</v>
      </c>
    </row>
    <row r="40" spans="1:6" x14ac:dyDescent="0.15">
      <c r="A40" s="264" t="s">
        <v>152</v>
      </c>
    </row>
    <row r="41" spans="1:6" x14ac:dyDescent="0.15">
      <c r="A41" s="264" t="s">
        <v>146</v>
      </c>
    </row>
    <row r="42" spans="1:6" x14ac:dyDescent="0.15">
      <c r="A42" s="264" t="s">
        <v>147</v>
      </c>
    </row>
    <row r="43" spans="1:6" x14ac:dyDescent="0.15">
      <c r="A43" s="264" t="s">
        <v>153</v>
      </c>
    </row>
    <row r="44" spans="1:6" x14ac:dyDescent="0.15">
      <c r="A44" s="264" t="s">
        <v>154</v>
      </c>
    </row>
    <row r="45" spans="1:6" x14ac:dyDescent="0.15">
      <c r="A45" s="264" t="s">
        <v>155</v>
      </c>
    </row>
    <row r="46" spans="1:6" x14ac:dyDescent="0.15">
      <c r="A46" s="264" t="s">
        <v>156</v>
      </c>
    </row>
    <row r="47" spans="1:6" x14ac:dyDescent="0.15">
      <c r="A47" s="264" t="s">
        <v>169</v>
      </c>
    </row>
    <row r="48" spans="1:6" x14ac:dyDescent="0.15">
      <c r="A48" s="264" t="s">
        <v>157</v>
      </c>
    </row>
    <row r="49" spans="1:1" x14ac:dyDescent="0.15">
      <c r="A49" s="264" t="s">
        <v>158</v>
      </c>
    </row>
    <row r="50" spans="1:1" x14ac:dyDescent="0.15">
      <c r="A50" s="264" t="s">
        <v>159</v>
      </c>
    </row>
    <row r="51" spans="1:1" x14ac:dyDescent="0.15">
      <c r="A51" s="264" t="s">
        <v>160</v>
      </c>
    </row>
    <row r="52" spans="1:1" x14ac:dyDescent="0.15">
      <c r="A52" s="264" t="s">
        <v>161</v>
      </c>
    </row>
    <row r="53" spans="1:1" x14ac:dyDescent="0.15">
      <c r="A53" s="264" t="s">
        <v>162</v>
      </c>
    </row>
    <row r="54" spans="1:1" x14ac:dyDescent="0.15">
      <c r="A54" s="264" t="s">
        <v>163</v>
      </c>
    </row>
    <row r="55" spans="1:1" x14ac:dyDescent="0.15">
      <c r="A55" s="264" t="s">
        <v>164</v>
      </c>
    </row>
    <row r="56" spans="1:1" x14ac:dyDescent="0.15">
      <c r="A56" s="264" t="s">
        <v>165</v>
      </c>
    </row>
    <row r="57" spans="1:1" x14ac:dyDescent="0.15">
      <c r="A57" s="264" t="s">
        <v>166</v>
      </c>
    </row>
    <row r="58" spans="1:1" x14ac:dyDescent="0.15">
      <c r="A58" s="264" t="s">
        <v>167</v>
      </c>
    </row>
    <row r="59" spans="1:1" x14ac:dyDescent="0.15">
      <c r="A59" s="264" t="s">
        <v>168</v>
      </c>
    </row>
    <row r="60" spans="1:1" x14ac:dyDescent="0.15">
      <c r="A60" s="265"/>
    </row>
  </sheetData>
  <mergeCells count="9">
    <mergeCell ref="E5:E6"/>
    <mergeCell ref="F5:F6"/>
    <mergeCell ref="A4:C6"/>
    <mergeCell ref="A31:A34"/>
    <mergeCell ref="D5:D6"/>
    <mergeCell ref="A7:A14"/>
    <mergeCell ref="A20:A22"/>
    <mergeCell ref="A15:A19"/>
    <mergeCell ref="A23:A30"/>
  </mergeCells>
  <phoneticPr fontId="2"/>
  <pageMargins left="0.78740157480314965" right="0.78740157480314965" top="1.5748031496062993" bottom="0.98425196850393704" header="0.51181102362204722" footer="0.51181102362204722"/>
  <pageSetup paperSize="9" scale="74" orientation="portrait" r:id="rId1"/>
  <headerFooter alignWithMargins="0">
    <oddHeader xml:space="preserve">&amp;C&amp;24経　営　診　断　書（個人）&amp;R
</oddHeader>
  </headerFooter>
  <ignoredErrors>
    <ignoredError sqref="D22:E22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4f5c__x6210__x65e5__x6642_ xmlns="e538ee93-7b55-4c52-ac23-048a47c64856" xsi:nil="true"/>
    <TaxCatchAll xmlns="ed9888db-c08f-4880-8c8f-9300fabbe8b3" xsi:nil="true"/>
    <lcf76f155ced4ddcb4097134ff3c332f xmlns="e538ee93-7b55-4c52-ac23-048a47c6485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F37699576BBF4E8CF4F7B26C849F73" ma:contentTypeVersion="14" ma:contentTypeDescription="新しいドキュメントを作成します。" ma:contentTypeScope="" ma:versionID="c9af6ee366c0ea7a920298026c19bfc1">
  <xsd:schema xmlns:xsd="http://www.w3.org/2001/XMLSchema" xmlns:xs="http://www.w3.org/2001/XMLSchema" xmlns:p="http://schemas.microsoft.com/office/2006/metadata/properties" xmlns:ns2="e538ee93-7b55-4c52-ac23-048a47c64856" xmlns:ns3="ed9888db-c08f-4880-8c8f-9300fabbe8b3" targetNamespace="http://schemas.microsoft.com/office/2006/metadata/properties" ma:root="true" ma:fieldsID="e31ac7fef09606018d53c5c768d68127" ns2:_="" ns3:_="">
    <xsd:import namespace="e538ee93-7b55-4c52-ac23-048a47c64856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_x4f5c__x6210__x65e5__x6642_" minOccurs="0"/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38ee93-7b55-4c52-ac23-048a47c64856" elementFormDefault="qualified">
    <xsd:import namespace="http://schemas.microsoft.com/office/2006/documentManagement/types"/>
    <xsd:import namespace="http://schemas.microsoft.com/office/infopath/2007/PartnerControls"/>
    <xsd:element name="_x4f5c__x6210__x65e5__x6642_" ma:index="8" nillable="true" ma:displayName="作成日時" ma:default="" ma:description="" ma:format="DateTime" ma:internalName="_x4f5c__x6210__x65e5__x6642_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58fb1ba-9cc8-4057-b0a8-c5512064949d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F183DA-4D26-4C06-A57A-4F5CC3ABA3F8}">
  <ds:schemaRefs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e538ee93-7b55-4c52-ac23-048a47c64856"/>
    <ds:schemaRef ds:uri="ed9888db-c08f-4880-8c8f-9300fabbe8b3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51EF5F9-8163-41DC-A9BD-5B2104F688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38ee93-7b55-4c52-ac23-048a47c64856"/>
    <ds:schemaRef ds:uri="ed9888db-c08f-4880-8c8f-9300fabbe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392EB4-EBC6-45F1-89EA-3F2ED0D5BC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個人1</vt:lpstr>
      <vt:lpstr>個人2</vt:lpstr>
      <vt:lpstr>個人1!Print_Area</vt:lpstr>
      <vt:lpstr>個人2!Print_Area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信太 麻莉子(SHINTA Mariko)</cp:lastModifiedBy>
  <cp:revision/>
  <cp:lastPrinted>2025-03-25T06:48:37Z</cp:lastPrinted>
  <dcterms:created xsi:type="dcterms:W3CDTF">2000-05-23T00:31:57Z</dcterms:created>
  <dcterms:modified xsi:type="dcterms:W3CDTF">2025-03-27T13:11:35Z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0x010100F3F37699576BBF4E8CF4F7B26C849F73</vt:lpwstr>
  </property>
  <property fmtid="{D5CDD505-2E9C-101B-9397-08002B2CF9AE}" pid="3" name="MediaServiceImageTags">
    <vt:lpwstr/>
  </property>
</Properties>
</file>