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MAFF_FS00351/Lib0005/2025年度（令和７年度）/検討中フォルダ/12_要綱関係/03_全国優良経営体表彰実施要領/20260227_決裁/施行/様式/"/>
    </mc:Choice>
  </mc:AlternateContent>
  <xr:revisionPtr revIDLastSave="1147" documentId="8_{2105A9F6-A13B-4FA7-8BC3-B5AEC5CECCE3}" xr6:coauthVersionLast="47" xr6:coauthVersionMax="47" xr10:uidLastSave="{26B36935-4748-43E6-A801-02A444DD902B}"/>
  <bookViews>
    <workbookView xWindow="-105" yWindow="0" windowWidth="14610" windowHeight="15585" tabRatio="599" xr2:uid="{00000000-000D-0000-FFFF-FFFF00000000}"/>
  </bookViews>
  <sheets>
    <sheet name="個人1" sheetId="4" r:id="rId1"/>
    <sheet name="個人2" sheetId="39" r:id="rId2"/>
  </sheets>
  <definedNames>
    <definedName name="_xlnm.Print_Area" localSheetId="0">個人1!$A$1:$S$110</definedName>
    <definedName name="_xlnm.Print_Area" localSheetId="1">個人2!$A$1:$F$60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9" l="1"/>
  <c r="F11" i="39"/>
  <c r="E11" i="39"/>
  <c r="D11" i="39"/>
  <c r="D62" i="4"/>
  <c r="D61" i="4"/>
  <c r="D57" i="4"/>
  <c r="D29" i="4"/>
  <c r="N31" i="4"/>
  <c r="N30" i="4"/>
  <c r="L108" i="4"/>
  <c r="L109" i="4" s="1"/>
  <c r="D108" i="4"/>
  <c r="D26" i="4"/>
  <c r="D12" i="39"/>
  <c r="D17" i="39" l="1"/>
  <c r="D29" i="39"/>
  <c r="D28" i="39"/>
  <c r="F17" i="39"/>
  <c r="F16" i="39"/>
  <c r="E17" i="39"/>
  <c r="E16" i="39"/>
  <c r="D89" i="4" l="1"/>
  <c r="D99" i="4" s="1"/>
  <c r="D109" i="4" s="1"/>
  <c r="L86" i="4"/>
  <c r="O108" i="4"/>
  <c r="N108" i="4"/>
  <c r="F35" i="39" l="1"/>
  <c r="E35" i="39"/>
  <c r="F31" i="39" l="1"/>
  <c r="E31" i="39"/>
  <c r="D31" i="39"/>
  <c r="F25" i="39" l="1"/>
  <c r="E25" i="39"/>
  <c r="D25" i="39"/>
  <c r="D72" i="4" l="1"/>
  <c r="D15" i="39" s="1"/>
  <c r="F26" i="4"/>
  <c r="F29" i="4" s="1"/>
  <c r="F9" i="39" l="1"/>
  <c r="D9" i="39"/>
  <c r="F13" i="39"/>
  <c r="E13" i="39"/>
  <c r="F12" i="39"/>
  <c r="E12" i="39"/>
  <c r="E9" i="39"/>
  <c r="D13" i="39"/>
  <c r="F8" i="39"/>
  <c r="F22" i="39" s="1"/>
  <c r="E8" i="39"/>
  <c r="D8" i="39"/>
  <c r="O92" i="4"/>
  <c r="N92" i="4"/>
  <c r="L92" i="4"/>
  <c r="O86" i="4"/>
  <c r="N86" i="4"/>
  <c r="H108" i="4"/>
  <c r="F108" i="4"/>
  <c r="H89" i="4"/>
  <c r="F26" i="39" s="1"/>
  <c r="F89" i="4"/>
  <c r="F99" i="4" s="1"/>
  <c r="F71" i="4"/>
  <c r="H71" i="4"/>
  <c r="D71" i="4"/>
  <c r="H66" i="4"/>
  <c r="F66" i="4"/>
  <c r="D66" i="4"/>
  <c r="H57" i="4"/>
  <c r="H61" i="4" s="1"/>
  <c r="F57" i="4"/>
  <c r="H26" i="4"/>
  <c r="H29" i="4" s="1"/>
  <c r="F10" i="39" s="1"/>
  <c r="F109" i="4" l="1"/>
  <c r="F28" i="39"/>
  <c r="F29" i="39"/>
  <c r="E27" i="39"/>
  <c r="E26" i="39"/>
  <c r="D26" i="39"/>
  <c r="E28" i="39"/>
  <c r="E29" i="39"/>
  <c r="D21" i="39"/>
  <c r="D22" i="39"/>
  <c r="E21" i="39"/>
  <c r="E22" i="39"/>
  <c r="F21" i="39"/>
  <c r="D10" i="39"/>
  <c r="F61" i="4"/>
  <c r="O109" i="4"/>
  <c r="F30" i="39" s="1"/>
  <c r="H99" i="4"/>
  <c r="F27" i="39" s="1"/>
  <c r="H62" i="4"/>
  <c r="F62" i="4"/>
  <c r="E10" i="39"/>
  <c r="E24" i="39"/>
  <c r="D30" i="39"/>
  <c r="N109" i="4"/>
  <c r="E30" i="39" s="1"/>
  <c r="E32" i="39" l="1"/>
  <c r="F32" i="39"/>
  <c r="D27" i="39"/>
  <c r="D24" i="39"/>
  <c r="H72" i="4"/>
  <c r="F15" i="39" s="1"/>
  <c r="H109" i="4"/>
  <c r="F24" i="39" s="1"/>
  <c r="D14" i="39"/>
  <c r="D19" i="39" s="1"/>
  <c r="F14" i="39"/>
  <c r="E14" i="39"/>
  <c r="F72" i="4"/>
  <c r="F20" i="39" l="1"/>
  <c r="E19" i="39"/>
  <c r="E33" i="39"/>
  <c r="F19" i="39"/>
  <c r="F33" i="39"/>
  <c r="F23" i="39"/>
  <c r="F18" i="39"/>
  <c r="D18" i="39"/>
  <c r="E18" i="39"/>
  <c r="E15" i="39"/>
  <c r="D20" i="39"/>
  <c r="D23" i="39"/>
  <c r="E23" i="39"/>
  <c r="E20" i="39" l="1"/>
  <c r="E34" i="39"/>
  <c r="F34" i="39"/>
</calcChain>
</file>

<file path=xl/sharedStrings.xml><?xml version="1.0" encoding="utf-8"?>
<sst xmlns="http://schemas.openxmlformats.org/spreadsheetml/2006/main" count="232" uniqueCount="176">
  <si>
    <t>Ⅰ．</t>
    <phoneticPr fontId="3"/>
  </si>
  <si>
    <t>経営者名</t>
    <rPh sb="0" eb="3">
      <t>ケイエイシャ</t>
    </rPh>
    <rPh sb="3" eb="4">
      <t>メイ</t>
    </rPh>
    <phoneticPr fontId="3"/>
  </si>
  <si>
    <t>市町村名</t>
    <rPh sb="0" eb="3">
      <t>シチョウソン</t>
    </rPh>
    <rPh sb="3" eb="4">
      <t>メイ</t>
    </rPh>
    <phoneticPr fontId="3"/>
  </si>
  <si>
    <t>認定農業者の有無</t>
    <rPh sb="0" eb="2">
      <t>ニンテイ</t>
    </rPh>
    <rPh sb="2" eb="5">
      <t>ノウギョウシャ</t>
    </rPh>
    <rPh sb="6" eb="8">
      <t>ウム</t>
    </rPh>
    <phoneticPr fontId="3"/>
  </si>
  <si>
    <t>従事者数（前々期、前期、今期）</t>
    <rPh sb="0" eb="3">
      <t>ジュウジシャ</t>
    </rPh>
    <rPh sb="3" eb="4">
      <t>スウ</t>
    </rPh>
    <rPh sb="5" eb="7">
      <t>ゼンゼン</t>
    </rPh>
    <rPh sb="7" eb="8">
      <t>キ</t>
    </rPh>
    <rPh sb="9" eb="11">
      <t>ゼンキ</t>
    </rPh>
    <rPh sb="12" eb="14">
      <t>コンキ</t>
    </rPh>
    <phoneticPr fontId="3"/>
  </si>
  <si>
    <t>人</t>
    <rPh sb="0" eb="1">
      <t>ニン</t>
    </rPh>
    <phoneticPr fontId="3"/>
  </si>
  <si>
    <t>作目・部門</t>
    <rPh sb="0" eb="2">
      <t>サクモク</t>
    </rPh>
    <rPh sb="3" eb="5">
      <t>ブモン</t>
    </rPh>
    <phoneticPr fontId="3"/>
  </si>
  <si>
    <t>＊Ａ票・販売金額第１位作目・部門を入力してください。</t>
    <rPh sb="2" eb="3">
      <t>ヒョウ</t>
    </rPh>
    <rPh sb="4" eb="6">
      <t>ハンバイ</t>
    </rPh>
    <rPh sb="6" eb="8">
      <t>キンガク</t>
    </rPh>
    <rPh sb="8" eb="9">
      <t>ダイ</t>
    </rPh>
    <rPh sb="10" eb="11">
      <t>イ</t>
    </rPh>
    <rPh sb="11" eb="13">
      <t>サクモク</t>
    </rPh>
    <rPh sb="14" eb="16">
      <t>ブモン</t>
    </rPh>
    <rPh sb="17" eb="19">
      <t>ニュウリョク</t>
    </rPh>
    <phoneticPr fontId="3"/>
  </si>
  <si>
    <t>経営概況</t>
    <rPh sb="0" eb="2">
      <t>ケイエイ</t>
    </rPh>
    <rPh sb="2" eb="4">
      <t>ガイキョウ</t>
    </rPh>
    <phoneticPr fontId="3"/>
  </si>
  <si>
    <t>前々期（　　　　年）</t>
    <rPh sb="0" eb="3">
      <t>ゼンゼンキ</t>
    </rPh>
    <rPh sb="8" eb="9">
      <t>ネン</t>
    </rPh>
    <phoneticPr fontId="3"/>
  </si>
  <si>
    <t>前期（　　　　年）</t>
    <rPh sb="0" eb="2">
      <t>ゼンキ</t>
    </rPh>
    <rPh sb="7" eb="8">
      <t>ネン</t>
    </rPh>
    <phoneticPr fontId="3"/>
  </si>
  <si>
    <t>今期（　　　　年）</t>
    <rPh sb="0" eb="2">
      <t>コンキ</t>
    </rPh>
    <rPh sb="7" eb="8">
      <t>ネン</t>
    </rPh>
    <phoneticPr fontId="3"/>
  </si>
  <si>
    <t>単位</t>
    <rPh sb="0" eb="2">
      <t>タンイ</t>
    </rPh>
    <phoneticPr fontId="3"/>
  </si>
  <si>
    <t>生産量</t>
    <rPh sb="0" eb="3">
      <t>セイサンリョウ</t>
    </rPh>
    <phoneticPr fontId="3"/>
  </si>
  <si>
    <t>売上高</t>
    <rPh sb="0" eb="3">
      <t>ウリアゲダカ</t>
    </rPh>
    <phoneticPr fontId="3"/>
  </si>
  <si>
    <t>＊販売金額の多い順に入力してください。</t>
    <rPh sb="1" eb="3">
      <t>ハンバイ</t>
    </rPh>
    <rPh sb="3" eb="5">
      <t>キンガクベツ</t>
    </rPh>
    <rPh sb="6" eb="7">
      <t>オオ</t>
    </rPh>
    <rPh sb="8" eb="9">
      <t>ジュン</t>
    </rPh>
    <rPh sb="10" eb="12">
      <t>ニュウリョク</t>
    </rPh>
    <phoneticPr fontId="3"/>
  </si>
  <si>
    <t>Ⅱ．</t>
    <phoneticPr fontId="3"/>
  </si>
  <si>
    <t>損益計算書</t>
    <rPh sb="0" eb="2">
      <t>ソンエキ</t>
    </rPh>
    <rPh sb="2" eb="5">
      <t>ケイサンショ</t>
    </rPh>
    <phoneticPr fontId="3"/>
  </si>
  <si>
    <t>科　　　　　　目</t>
    <rPh sb="0" eb="1">
      <t>カ</t>
    </rPh>
    <rPh sb="7" eb="8">
      <t>メ</t>
    </rPh>
    <phoneticPr fontId="3"/>
  </si>
  <si>
    <t>前々期（　　　年）</t>
    <rPh sb="0" eb="3">
      <t>ゼンゼンキ</t>
    </rPh>
    <rPh sb="7" eb="8">
      <t>ネン</t>
    </rPh>
    <phoneticPr fontId="3"/>
  </si>
  <si>
    <t>前期（　　　年）</t>
    <rPh sb="0" eb="2">
      <t>ゼンキ</t>
    </rPh>
    <rPh sb="6" eb="7">
      <t>ネン</t>
    </rPh>
    <phoneticPr fontId="3"/>
  </si>
  <si>
    <t>今期（　　　年）</t>
    <rPh sb="0" eb="2">
      <t>コンキ</t>
    </rPh>
    <rPh sb="6" eb="7">
      <t>ネン</t>
    </rPh>
    <phoneticPr fontId="3"/>
  </si>
  <si>
    <t>販　売　金　額</t>
    <rPh sb="0" eb="1">
      <t>ハン</t>
    </rPh>
    <rPh sb="2" eb="3">
      <t>バイ</t>
    </rPh>
    <rPh sb="4" eb="5">
      <t>キン</t>
    </rPh>
    <rPh sb="6" eb="7">
      <t>ガク</t>
    </rPh>
    <phoneticPr fontId="3"/>
  </si>
  <si>
    <t>家事消費・事業消費金額</t>
    <rPh sb="0" eb="2">
      <t>カジ</t>
    </rPh>
    <rPh sb="2" eb="4">
      <t>ショウヒ</t>
    </rPh>
    <rPh sb="5" eb="7">
      <t>ジギョウ</t>
    </rPh>
    <rPh sb="7" eb="9">
      <t>ショウヒ</t>
    </rPh>
    <rPh sb="9" eb="11">
      <t>キンガク</t>
    </rPh>
    <phoneticPr fontId="3"/>
  </si>
  <si>
    <t>雑収入</t>
    <rPh sb="0" eb="1">
      <t>ザツ</t>
    </rPh>
    <rPh sb="1" eb="3">
      <t>シュウニュウ</t>
    </rPh>
    <phoneticPr fontId="3"/>
  </si>
  <si>
    <t>小計</t>
    <rPh sb="0" eb="2">
      <t>ショウケイ</t>
    </rPh>
    <phoneticPr fontId="3"/>
  </si>
  <si>
    <t>農産物の期首棚卸高</t>
    <rPh sb="0" eb="3">
      <t>ノウサンブツ</t>
    </rPh>
    <rPh sb="4" eb="6">
      <t>キシュ</t>
    </rPh>
    <rPh sb="6" eb="9">
      <t>タナオロシダカ</t>
    </rPh>
    <phoneticPr fontId="3"/>
  </si>
  <si>
    <t>農産物の期末棚卸高</t>
    <rPh sb="0" eb="3">
      <t>ノウサンブツ</t>
    </rPh>
    <rPh sb="4" eb="6">
      <t>キマツ</t>
    </rPh>
    <rPh sb="6" eb="9">
      <t>タナオロシダカ</t>
    </rPh>
    <phoneticPr fontId="3"/>
  </si>
  <si>
    <t>計</t>
    <rPh sb="0" eb="1">
      <t>ケイ</t>
    </rPh>
    <phoneticPr fontId="3"/>
  </si>
  <si>
    <t>租税公課</t>
    <rPh sb="0" eb="2">
      <t>ソゼイ</t>
    </rPh>
    <rPh sb="2" eb="4">
      <t>コウカ</t>
    </rPh>
    <phoneticPr fontId="3"/>
  </si>
  <si>
    <t>種苗費</t>
    <rPh sb="0" eb="2">
      <t>シュビョウ</t>
    </rPh>
    <rPh sb="2" eb="3">
      <t>ヒ</t>
    </rPh>
    <phoneticPr fontId="3"/>
  </si>
  <si>
    <t>素畜費</t>
    <rPh sb="0" eb="1">
      <t>ソ</t>
    </rPh>
    <rPh sb="1" eb="2">
      <t>チク</t>
    </rPh>
    <rPh sb="2" eb="3">
      <t>ヒ</t>
    </rPh>
    <phoneticPr fontId="3"/>
  </si>
  <si>
    <t>肥料費</t>
    <rPh sb="0" eb="3">
      <t>ヒリョウヒ</t>
    </rPh>
    <phoneticPr fontId="3"/>
  </si>
  <si>
    <t>飼料費</t>
    <rPh sb="0" eb="3">
      <t>シリョウヒ</t>
    </rPh>
    <phoneticPr fontId="3"/>
  </si>
  <si>
    <t>農具費</t>
    <rPh sb="0" eb="2">
      <t>ノウグ</t>
    </rPh>
    <rPh sb="2" eb="3">
      <t>ヒ</t>
    </rPh>
    <phoneticPr fontId="3"/>
  </si>
  <si>
    <t>農薬・衛生費</t>
    <rPh sb="0" eb="2">
      <t>ノウヤク</t>
    </rPh>
    <rPh sb="3" eb="6">
      <t>エイセイヒ</t>
    </rPh>
    <phoneticPr fontId="3"/>
  </si>
  <si>
    <t>諸材料費</t>
    <rPh sb="0" eb="1">
      <t>ショ</t>
    </rPh>
    <rPh sb="1" eb="4">
      <t>ザイリョウヒ</t>
    </rPh>
    <phoneticPr fontId="3"/>
  </si>
  <si>
    <t>修繕費</t>
    <rPh sb="0" eb="3">
      <t>シュウゼンヒ</t>
    </rPh>
    <phoneticPr fontId="3"/>
  </si>
  <si>
    <t>動力光熱費</t>
    <rPh sb="0" eb="2">
      <t>ドウリョク</t>
    </rPh>
    <rPh sb="2" eb="5">
      <t>コウネツヒ</t>
    </rPh>
    <phoneticPr fontId="3"/>
  </si>
  <si>
    <t>作業用衣料費</t>
    <rPh sb="0" eb="3">
      <t>サギョウヨウ</t>
    </rPh>
    <rPh sb="3" eb="6">
      <t>イリョウヒ</t>
    </rPh>
    <phoneticPr fontId="3"/>
  </si>
  <si>
    <t>減価償却費</t>
    <rPh sb="0" eb="2">
      <t>ゲンカ</t>
    </rPh>
    <rPh sb="2" eb="5">
      <t>ショウキャクヒ</t>
    </rPh>
    <phoneticPr fontId="3"/>
  </si>
  <si>
    <t>荷造運賃手数料</t>
    <rPh sb="0" eb="1">
      <t>ニ</t>
    </rPh>
    <rPh sb="1" eb="2">
      <t>ヅクリ</t>
    </rPh>
    <rPh sb="2" eb="4">
      <t>ウンチン</t>
    </rPh>
    <rPh sb="4" eb="7">
      <t>テスウリョウ</t>
    </rPh>
    <phoneticPr fontId="3"/>
  </si>
  <si>
    <t>雇人費</t>
    <rPh sb="0" eb="1">
      <t>ヤトイ</t>
    </rPh>
    <rPh sb="1" eb="2">
      <t>ジン</t>
    </rPh>
    <rPh sb="2" eb="3">
      <t>ヒ</t>
    </rPh>
    <phoneticPr fontId="3"/>
  </si>
  <si>
    <t>利子割引料</t>
    <rPh sb="0" eb="2">
      <t>リシ</t>
    </rPh>
    <rPh sb="2" eb="5">
      <t>ワリビキリョウ</t>
    </rPh>
    <phoneticPr fontId="3"/>
  </si>
  <si>
    <t>地代・賃借料</t>
    <rPh sb="0" eb="2">
      <t>チダイ</t>
    </rPh>
    <rPh sb="3" eb="6">
      <t>チンシャクリョウ</t>
    </rPh>
    <phoneticPr fontId="3"/>
  </si>
  <si>
    <t>土地改良費</t>
    <rPh sb="0" eb="2">
      <t>トチ</t>
    </rPh>
    <rPh sb="2" eb="5">
      <t>カイリョウヒ</t>
    </rPh>
    <phoneticPr fontId="3"/>
  </si>
  <si>
    <t>広告・宣伝費</t>
    <rPh sb="0" eb="2">
      <t>コウコク</t>
    </rPh>
    <rPh sb="3" eb="6">
      <t>センデンヒ</t>
    </rPh>
    <phoneticPr fontId="3"/>
  </si>
  <si>
    <t>交際費</t>
    <rPh sb="0" eb="3">
      <t>コウサイヒ</t>
    </rPh>
    <phoneticPr fontId="3"/>
  </si>
  <si>
    <t>事務通信費</t>
    <rPh sb="0" eb="2">
      <t>ジム</t>
    </rPh>
    <rPh sb="2" eb="5">
      <t>ツウシンヒ</t>
    </rPh>
    <phoneticPr fontId="3"/>
  </si>
  <si>
    <t>研修費・旅費</t>
    <rPh sb="0" eb="3">
      <t>ケンシュウヒ</t>
    </rPh>
    <rPh sb="4" eb="6">
      <t>リョヒ</t>
    </rPh>
    <phoneticPr fontId="3"/>
  </si>
  <si>
    <t>雑費</t>
    <rPh sb="0" eb="2">
      <t>ザッピ</t>
    </rPh>
    <phoneticPr fontId="3"/>
  </si>
  <si>
    <t>農産物以外の期首棚卸高</t>
    <rPh sb="0" eb="3">
      <t>ノウサンブツ</t>
    </rPh>
    <rPh sb="3" eb="5">
      <t>イガイ</t>
    </rPh>
    <rPh sb="6" eb="8">
      <t>キシュ</t>
    </rPh>
    <rPh sb="8" eb="10">
      <t>タナオロシ</t>
    </rPh>
    <rPh sb="10" eb="11">
      <t>ダカ</t>
    </rPh>
    <phoneticPr fontId="3"/>
  </si>
  <si>
    <t>農産物以外の期末棚卸高</t>
    <rPh sb="0" eb="3">
      <t>ノウサンブツ</t>
    </rPh>
    <rPh sb="3" eb="5">
      <t>イガイ</t>
    </rPh>
    <rPh sb="6" eb="8">
      <t>キマツ</t>
    </rPh>
    <rPh sb="8" eb="10">
      <t>タナオロシ</t>
    </rPh>
    <rPh sb="10" eb="11">
      <t>ダカ</t>
    </rPh>
    <phoneticPr fontId="3"/>
  </si>
  <si>
    <t>経費から差し引く果樹牛馬等の育成費用</t>
    <rPh sb="0" eb="2">
      <t>ケイヒ</t>
    </rPh>
    <rPh sb="4" eb="5">
      <t>サ</t>
    </rPh>
    <rPh sb="6" eb="7">
      <t>ヒ</t>
    </rPh>
    <rPh sb="8" eb="10">
      <t>カジュ</t>
    </rPh>
    <rPh sb="10" eb="13">
      <t>ギュウバナド</t>
    </rPh>
    <rPh sb="14" eb="16">
      <t>イクセイ</t>
    </rPh>
    <rPh sb="16" eb="18">
      <t>ヒヨウ</t>
    </rPh>
    <phoneticPr fontId="3"/>
  </si>
  <si>
    <t>差引金額</t>
    <rPh sb="0" eb="2">
      <t>サシヒキ</t>
    </rPh>
    <rPh sb="2" eb="4">
      <t>キンガク</t>
    </rPh>
    <phoneticPr fontId="3"/>
  </si>
  <si>
    <t>貸倒引当金</t>
    <rPh sb="0" eb="2">
      <t>カシダオレ</t>
    </rPh>
    <rPh sb="2" eb="5">
      <t>ヒキアテキン</t>
    </rPh>
    <phoneticPr fontId="3"/>
  </si>
  <si>
    <t>専従者給与</t>
    <rPh sb="0" eb="3">
      <t>センジュウシャ</t>
    </rPh>
    <rPh sb="3" eb="5">
      <t>キュウヨ</t>
    </rPh>
    <phoneticPr fontId="3"/>
  </si>
  <si>
    <t>所得金額</t>
    <rPh sb="0" eb="2">
      <t>ショトク</t>
    </rPh>
    <rPh sb="2" eb="4">
      <t>キンガク</t>
    </rPh>
    <phoneticPr fontId="3"/>
  </si>
  <si>
    <t>貸借対照表</t>
    <rPh sb="0" eb="2">
      <t>タイシャク</t>
    </rPh>
    <rPh sb="2" eb="5">
      <t>タイショウヒョウ</t>
    </rPh>
    <phoneticPr fontId="3"/>
  </si>
  <si>
    <t>資産の部</t>
    <rPh sb="0" eb="2">
      <t>シサン</t>
    </rPh>
    <rPh sb="3" eb="4">
      <t>ブ</t>
    </rPh>
    <phoneticPr fontId="3"/>
  </si>
  <si>
    <t>負債・資本の部</t>
    <rPh sb="0" eb="2">
      <t>フサイ</t>
    </rPh>
    <rPh sb="3" eb="5">
      <t>シホン</t>
    </rPh>
    <rPh sb="6" eb="7">
      <t>ブ</t>
    </rPh>
    <phoneticPr fontId="3"/>
  </si>
  <si>
    <t>科　　　　目</t>
    <rPh sb="0" eb="1">
      <t>カ</t>
    </rPh>
    <rPh sb="5" eb="6">
      <t>メ</t>
    </rPh>
    <phoneticPr fontId="3"/>
  </si>
  <si>
    <t>現　　　金</t>
    <rPh sb="0" eb="1">
      <t>ウツツ</t>
    </rPh>
    <rPh sb="4" eb="5">
      <t>キン</t>
    </rPh>
    <phoneticPr fontId="3"/>
  </si>
  <si>
    <t>買掛金</t>
    <rPh sb="0" eb="3">
      <t>カイカケキン</t>
    </rPh>
    <phoneticPr fontId="3"/>
  </si>
  <si>
    <t>普通預金</t>
    <rPh sb="0" eb="2">
      <t>フツウ</t>
    </rPh>
    <rPh sb="2" eb="4">
      <t>ヨキン</t>
    </rPh>
    <phoneticPr fontId="3"/>
  </si>
  <si>
    <t>短期借入金</t>
    <rPh sb="0" eb="2">
      <t>タンキ</t>
    </rPh>
    <rPh sb="2" eb="5">
      <t>カリイレキン</t>
    </rPh>
    <phoneticPr fontId="3"/>
  </si>
  <si>
    <t>定期預金</t>
    <rPh sb="0" eb="2">
      <t>テイキ</t>
    </rPh>
    <rPh sb="2" eb="4">
      <t>ヨキン</t>
    </rPh>
    <phoneticPr fontId="3"/>
  </si>
  <si>
    <t>未払い金</t>
    <rPh sb="0" eb="2">
      <t>ミハラ</t>
    </rPh>
    <rPh sb="3" eb="4">
      <t>キン</t>
    </rPh>
    <phoneticPr fontId="3"/>
  </si>
  <si>
    <t>その他の預金</t>
    <rPh sb="2" eb="3">
      <t>タ</t>
    </rPh>
    <rPh sb="4" eb="6">
      <t>ヨキン</t>
    </rPh>
    <phoneticPr fontId="3"/>
  </si>
  <si>
    <t>前受金</t>
    <rPh sb="0" eb="3">
      <t>マエウケキン</t>
    </rPh>
    <phoneticPr fontId="3"/>
  </si>
  <si>
    <t>売掛金</t>
    <rPh sb="0" eb="3">
      <t>ウリカケキン</t>
    </rPh>
    <phoneticPr fontId="3"/>
  </si>
  <si>
    <t>預り金</t>
    <rPh sb="0" eb="1">
      <t>アズカ</t>
    </rPh>
    <rPh sb="2" eb="3">
      <t>キン</t>
    </rPh>
    <phoneticPr fontId="3"/>
  </si>
  <si>
    <t>未収金</t>
    <rPh sb="0" eb="3">
      <t>ミシュウキン</t>
    </rPh>
    <phoneticPr fontId="3"/>
  </si>
  <si>
    <t>有価証券</t>
    <rPh sb="0" eb="2">
      <t>ユウカ</t>
    </rPh>
    <rPh sb="2" eb="4">
      <t>ショウケン</t>
    </rPh>
    <phoneticPr fontId="3"/>
  </si>
  <si>
    <t>流動負債計</t>
    <rPh sb="0" eb="2">
      <t>リュウドウ</t>
    </rPh>
    <rPh sb="2" eb="4">
      <t>フサイ</t>
    </rPh>
    <rPh sb="4" eb="5">
      <t>ケイ</t>
    </rPh>
    <phoneticPr fontId="3"/>
  </si>
  <si>
    <t>長期借入金</t>
    <rPh sb="0" eb="2">
      <t>チョウキ</t>
    </rPh>
    <rPh sb="2" eb="5">
      <t>カリイレキン</t>
    </rPh>
    <phoneticPr fontId="3"/>
  </si>
  <si>
    <t>当座資産計</t>
    <rPh sb="0" eb="2">
      <t>トウザ</t>
    </rPh>
    <rPh sb="2" eb="4">
      <t>シサン</t>
    </rPh>
    <rPh sb="4" eb="5">
      <t>ケイ</t>
    </rPh>
    <phoneticPr fontId="3"/>
  </si>
  <si>
    <t>農産物等</t>
    <rPh sb="0" eb="3">
      <t>ノウサンブツ</t>
    </rPh>
    <rPh sb="3" eb="4">
      <t>トウ</t>
    </rPh>
    <phoneticPr fontId="3"/>
  </si>
  <si>
    <t>未収穫農産物等</t>
    <rPh sb="0" eb="1">
      <t>ミ</t>
    </rPh>
    <rPh sb="1" eb="3">
      <t>シュウカク</t>
    </rPh>
    <rPh sb="3" eb="6">
      <t>ノウサンブツ</t>
    </rPh>
    <rPh sb="6" eb="7">
      <t>トウ</t>
    </rPh>
    <phoneticPr fontId="3"/>
  </si>
  <si>
    <t>未成熟の果樹、育成中の牛馬</t>
    <rPh sb="0" eb="3">
      <t>ミセイジュク</t>
    </rPh>
    <rPh sb="4" eb="6">
      <t>カジュ</t>
    </rPh>
    <rPh sb="7" eb="10">
      <t>イクセイチュウ</t>
    </rPh>
    <rPh sb="11" eb="13">
      <t>ギュウバ</t>
    </rPh>
    <phoneticPr fontId="3"/>
  </si>
  <si>
    <t>固定負債計</t>
    <rPh sb="0" eb="2">
      <t>コテイ</t>
    </rPh>
    <rPh sb="2" eb="4">
      <t>フサイ</t>
    </rPh>
    <rPh sb="4" eb="5">
      <t>ケイ</t>
    </rPh>
    <phoneticPr fontId="3"/>
  </si>
  <si>
    <t>肥料その他の貯蔵品</t>
    <rPh sb="0" eb="2">
      <t>ヒリョウ</t>
    </rPh>
    <rPh sb="4" eb="5">
      <t>タ</t>
    </rPh>
    <rPh sb="6" eb="9">
      <t>チョゾウヒン</t>
    </rPh>
    <phoneticPr fontId="3"/>
  </si>
  <si>
    <t>前払金</t>
    <rPh sb="0" eb="3">
      <t>マエバライキン</t>
    </rPh>
    <phoneticPr fontId="3"/>
  </si>
  <si>
    <t>貸付金</t>
    <rPh sb="0" eb="3">
      <t>カシツケキン</t>
    </rPh>
    <phoneticPr fontId="3"/>
  </si>
  <si>
    <t>流動資産計</t>
    <rPh sb="0" eb="2">
      <t>リュウドウ</t>
    </rPh>
    <rPh sb="2" eb="4">
      <t>シサン</t>
    </rPh>
    <rPh sb="4" eb="5">
      <t>ケイ</t>
    </rPh>
    <phoneticPr fontId="3"/>
  </si>
  <si>
    <t>建物・構築物</t>
    <rPh sb="0" eb="2">
      <t>タテモノ</t>
    </rPh>
    <rPh sb="3" eb="5">
      <t>コウチク</t>
    </rPh>
    <rPh sb="5" eb="6">
      <t>ブツ</t>
    </rPh>
    <phoneticPr fontId="3"/>
  </si>
  <si>
    <t>農機具等</t>
    <rPh sb="0" eb="3">
      <t>ノウキグ</t>
    </rPh>
    <rPh sb="3" eb="4">
      <t>トウ</t>
    </rPh>
    <phoneticPr fontId="3"/>
  </si>
  <si>
    <t>果樹・牛馬等</t>
    <rPh sb="0" eb="2">
      <t>カジュ</t>
    </rPh>
    <rPh sb="3" eb="5">
      <t>ギュウバ</t>
    </rPh>
    <rPh sb="5" eb="6">
      <t>トウ</t>
    </rPh>
    <phoneticPr fontId="3"/>
  </si>
  <si>
    <t>土地</t>
    <rPh sb="0" eb="2">
      <t>トチ</t>
    </rPh>
    <phoneticPr fontId="3"/>
  </si>
  <si>
    <t>土地改良事業受益者負担金</t>
    <rPh sb="0" eb="2">
      <t>トチ</t>
    </rPh>
    <rPh sb="2" eb="4">
      <t>カイリョウ</t>
    </rPh>
    <rPh sb="4" eb="6">
      <t>ジギョウ</t>
    </rPh>
    <rPh sb="6" eb="9">
      <t>ジュエキシャ</t>
    </rPh>
    <rPh sb="9" eb="12">
      <t>フタンキン</t>
    </rPh>
    <phoneticPr fontId="3"/>
  </si>
  <si>
    <t>事業主借</t>
    <rPh sb="0" eb="2">
      <t>ジギョウ</t>
    </rPh>
    <rPh sb="2" eb="3">
      <t>シュ</t>
    </rPh>
    <rPh sb="3" eb="4">
      <t>カ</t>
    </rPh>
    <phoneticPr fontId="3"/>
  </si>
  <si>
    <t>事業主貸</t>
    <rPh sb="0" eb="2">
      <t>ジギョウ</t>
    </rPh>
    <rPh sb="2" eb="3">
      <t>シュ</t>
    </rPh>
    <rPh sb="3" eb="4">
      <t>カ</t>
    </rPh>
    <phoneticPr fontId="3"/>
  </si>
  <si>
    <t>元入金</t>
    <rPh sb="0" eb="3">
      <t>モトイレキン</t>
    </rPh>
    <phoneticPr fontId="3"/>
  </si>
  <si>
    <t>固定資産計</t>
    <rPh sb="0" eb="4">
      <t>コテイシサン</t>
    </rPh>
    <rPh sb="4" eb="5">
      <t>ケイ</t>
    </rPh>
    <phoneticPr fontId="3"/>
  </si>
  <si>
    <t>資本計</t>
    <rPh sb="0" eb="2">
      <t>シホン</t>
    </rPh>
    <rPh sb="2" eb="3">
      <t>ケイ</t>
    </rPh>
    <phoneticPr fontId="3"/>
  </si>
  <si>
    <t>合計</t>
    <rPh sb="0" eb="2">
      <t>ゴウケイ</t>
    </rPh>
    <phoneticPr fontId="3"/>
  </si>
  <si>
    <t>農業者名</t>
    <rPh sb="0" eb="3">
      <t>ノウギョウシャ</t>
    </rPh>
    <rPh sb="3" eb="4">
      <t>メイ</t>
    </rPh>
    <phoneticPr fontId="3"/>
  </si>
  <si>
    <t>作目・部門</t>
    <rPh sb="0" eb="2">
      <t>シュサクモク</t>
    </rPh>
    <rPh sb="3" eb="5">
      <t>ブモン</t>
    </rPh>
    <phoneticPr fontId="3"/>
  </si>
  <si>
    <t>前々期（　　　年）</t>
    <rPh sb="0" eb="2">
      <t>ゼンゼン</t>
    </rPh>
    <rPh sb="2" eb="3">
      <t>キ</t>
    </rPh>
    <rPh sb="7" eb="8">
      <t>ネン</t>
    </rPh>
    <phoneticPr fontId="3"/>
  </si>
  <si>
    <t>前　期（　　　年）</t>
    <rPh sb="0" eb="1">
      <t>マエ</t>
    </rPh>
    <rPh sb="2" eb="3">
      <t>キ</t>
    </rPh>
    <rPh sb="7" eb="8">
      <t>ネン</t>
    </rPh>
    <phoneticPr fontId="3"/>
  </si>
  <si>
    <t>今　期（　　　年）</t>
    <rPh sb="0" eb="1">
      <t>コン</t>
    </rPh>
    <rPh sb="2" eb="3">
      <t>キ</t>
    </rPh>
    <rPh sb="7" eb="8">
      <t>ネン</t>
    </rPh>
    <phoneticPr fontId="3"/>
  </si>
  <si>
    <t>あなたの経営</t>
    <rPh sb="4" eb="6">
      <t>ケイエイ</t>
    </rPh>
    <phoneticPr fontId="3"/>
  </si>
  <si>
    <t>従事者数</t>
    <rPh sb="0" eb="3">
      <t>ジュウジシャ</t>
    </rPh>
    <rPh sb="3" eb="4">
      <t>スウ</t>
    </rPh>
    <phoneticPr fontId="3"/>
  </si>
  <si>
    <t>主作目の規模</t>
    <rPh sb="0" eb="1">
      <t>シュ</t>
    </rPh>
    <rPh sb="1" eb="3">
      <t>サクモク</t>
    </rPh>
    <rPh sb="4" eb="6">
      <t>キボ</t>
    </rPh>
    <phoneticPr fontId="3"/>
  </si>
  <si>
    <t>総売上高</t>
    <rPh sb="0" eb="1">
      <t>ソウ</t>
    </rPh>
    <rPh sb="1" eb="4">
      <t>ウリアゲダカ</t>
    </rPh>
    <phoneticPr fontId="3"/>
  </si>
  <si>
    <t>円</t>
    <rPh sb="0" eb="1">
      <t>エン</t>
    </rPh>
    <phoneticPr fontId="3"/>
  </si>
  <si>
    <t>主作目の売上高</t>
    <rPh sb="0" eb="1">
      <t>シュ</t>
    </rPh>
    <rPh sb="1" eb="3">
      <t>サクモク</t>
    </rPh>
    <rPh sb="4" eb="7">
      <t>ウリアゲダカ</t>
    </rPh>
    <phoneticPr fontId="3"/>
  </si>
  <si>
    <t>主作目の生産量</t>
    <rPh sb="0" eb="1">
      <t>シュ</t>
    </rPh>
    <rPh sb="1" eb="3">
      <t>サクモク</t>
    </rPh>
    <rPh sb="4" eb="7">
      <t>セイサンリョウ</t>
    </rPh>
    <phoneticPr fontId="3"/>
  </si>
  <si>
    <t>専従者給与控除前所得</t>
    <rPh sb="0" eb="3">
      <t>センジュウシャ</t>
    </rPh>
    <rPh sb="3" eb="5">
      <t>キュウヨ</t>
    </rPh>
    <rPh sb="5" eb="7">
      <t>コウジョ</t>
    </rPh>
    <rPh sb="7" eb="8">
      <t>マエ</t>
    </rPh>
    <rPh sb="8" eb="10">
      <t>ショトク</t>
    </rPh>
    <phoneticPr fontId="3"/>
  </si>
  <si>
    <t>青色申告特別控除前所得</t>
    <rPh sb="0" eb="2">
      <t>アオイロ</t>
    </rPh>
    <rPh sb="2" eb="4">
      <t>シンコク</t>
    </rPh>
    <rPh sb="4" eb="6">
      <t>トクベツ</t>
    </rPh>
    <rPh sb="6" eb="8">
      <t>コウジョ</t>
    </rPh>
    <rPh sb="8" eb="9">
      <t>マエ</t>
    </rPh>
    <rPh sb="9" eb="11">
      <t>ショトク</t>
    </rPh>
    <phoneticPr fontId="3"/>
  </si>
  <si>
    <t>収益性</t>
    <rPh sb="0" eb="3">
      <t>シュウエキセイ</t>
    </rPh>
    <phoneticPr fontId="3"/>
  </si>
  <si>
    <t>総売上高専給控除前所得率</t>
    <rPh sb="0" eb="1">
      <t>ソウ</t>
    </rPh>
    <rPh sb="1" eb="4">
      <t>ウリアゲダカ</t>
    </rPh>
    <rPh sb="4" eb="5">
      <t>セン</t>
    </rPh>
    <rPh sb="5" eb="6">
      <t>キュウ</t>
    </rPh>
    <rPh sb="6" eb="8">
      <t>コウジョ</t>
    </rPh>
    <rPh sb="8" eb="9">
      <t>マエ</t>
    </rPh>
    <rPh sb="9" eb="12">
      <t>ショトクリツ</t>
    </rPh>
    <phoneticPr fontId="3"/>
  </si>
  <si>
    <t>％</t>
    <phoneticPr fontId="3"/>
  </si>
  <si>
    <t>総資本専給控除前所得率</t>
    <rPh sb="0" eb="1">
      <t>ソウ</t>
    </rPh>
    <rPh sb="1" eb="3">
      <t>シホン</t>
    </rPh>
    <rPh sb="3" eb="4">
      <t>セン</t>
    </rPh>
    <rPh sb="4" eb="5">
      <t>キュウ</t>
    </rPh>
    <rPh sb="5" eb="7">
      <t>コウジョ</t>
    </rPh>
    <rPh sb="7" eb="8">
      <t>マエ</t>
    </rPh>
    <rPh sb="8" eb="11">
      <t>ショトクリツ</t>
    </rPh>
    <phoneticPr fontId="3"/>
  </si>
  <si>
    <t>総売上高所得率</t>
    <rPh sb="0" eb="1">
      <t>ソウ</t>
    </rPh>
    <rPh sb="1" eb="4">
      <t>ウリアゲダカ</t>
    </rPh>
    <rPh sb="4" eb="7">
      <t>ショトクリツ</t>
    </rPh>
    <phoneticPr fontId="3"/>
  </si>
  <si>
    <t>1人あたり専給控除前所得額</t>
    <rPh sb="1" eb="2">
      <t>ニン</t>
    </rPh>
    <rPh sb="5" eb="7">
      <t>センキュウ</t>
    </rPh>
    <rPh sb="7" eb="9">
      <t>コウジョ</t>
    </rPh>
    <rPh sb="9" eb="10">
      <t>マエ</t>
    </rPh>
    <rPh sb="10" eb="13">
      <t>ショトクガク</t>
    </rPh>
    <phoneticPr fontId="3"/>
  </si>
  <si>
    <t>安全性</t>
    <rPh sb="0" eb="3">
      <t>アンゼンセイ</t>
    </rPh>
    <phoneticPr fontId="3"/>
  </si>
  <si>
    <t>当座比率</t>
    <rPh sb="0" eb="2">
      <t>トウザ</t>
    </rPh>
    <rPh sb="2" eb="4">
      <t>ヒリツ</t>
    </rPh>
    <phoneticPr fontId="3"/>
  </si>
  <si>
    <t>流動比率</t>
    <rPh sb="0" eb="2">
      <t>リュウドウ</t>
    </rPh>
    <rPh sb="2" eb="4">
      <t>ヒリツ</t>
    </rPh>
    <phoneticPr fontId="3"/>
  </si>
  <si>
    <t>固定比率</t>
    <rPh sb="0" eb="2">
      <t>コテイ</t>
    </rPh>
    <rPh sb="2" eb="4">
      <t>ヒリツ</t>
    </rPh>
    <phoneticPr fontId="3"/>
  </si>
  <si>
    <t>固定長期適合率</t>
    <rPh sb="0" eb="2">
      <t>コテイ</t>
    </rPh>
    <rPh sb="2" eb="4">
      <t>チョウキ</t>
    </rPh>
    <rPh sb="4" eb="7">
      <t>テキゴウリツ</t>
    </rPh>
    <phoneticPr fontId="3"/>
  </si>
  <si>
    <t>自己資本比率</t>
    <rPh sb="0" eb="2">
      <t>ジコ</t>
    </rPh>
    <rPh sb="2" eb="4">
      <t>シホン</t>
    </rPh>
    <rPh sb="4" eb="6">
      <t>ヒリツ</t>
    </rPh>
    <phoneticPr fontId="3"/>
  </si>
  <si>
    <t>成長性</t>
    <rPh sb="0" eb="3">
      <t>セイチョウセイ</t>
    </rPh>
    <phoneticPr fontId="3"/>
  </si>
  <si>
    <t>売上高増加率</t>
    <rPh sb="0" eb="3">
      <t>ウリアゲダカ</t>
    </rPh>
    <rPh sb="3" eb="6">
      <t>ゾウカリツ</t>
    </rPh>
    <phoneticPr fontId="3"/>
  </si>
  <si>
    <t>専従者給与控除前所得増加率</t>
    <rPh sb="0" eb="3">
      <t>センジュウシャ</t>
    </rPh>
    <rPh sb="3" eb="5">
      <t>キュウヨ</t>
    </rPh>
    <rPh sb="5" eb="7">
      <t>コウジョ</t>
    </rPh>
    <rPh sb="7" eb="8">
      <t>マエ</t>
    </rPh>
    <rPh sb="8" eb="10">
      <t>ショトク</t>
    </rPh>
    <rPh sb="10" eb="13">
      <t>ゾウカリツ</t>
    </rPh>
    <phoneticPr fontId="3"/>
  </si>
  <si>
    <t>青色申告特別控除前所得増加率</t>
    <rPh sb="0" eb="2">
      <t>アオイロ</t>
    </rPh>
    <rPh sb="2" eb="4">
      <t>シンコク</t>
    </rPh>
    <rPh sb="4" eb="6">
      <t>トクベツ</t>
    </rPh>
    <rPh sb="6" eb="8">
      <t>コウジョ</t>
    </rPh>
    <rPh sb="8" eb="9">
      <t>マエ</t>
    </rPh>
    <rPh sb="9" eb="11">
      <t>ショトク</t>
    </rPh>
    <rPh sb="11" eb="14">
      <t>ゾウカリツ</t>
    </rPh>
    <phoneticPr fontId="3"/>
  </si>
  <si>
    <t>自己資本増加率</t>
    <rPh sb="0" eb="2">
      <t>ジコ</t>
    </rPh>
    <rPh sb="2" eb="4">
      <t>シホン</t>
    </rPh>
    <rPh sb="4" eb="7">
      <t>ゾウカリツ</t>
    </rPh>
    <phoneticPr fontId="3"/>
  </si>
  <si>
    <t>借入金依存度</t>
    <rPh sb="0" eb="3">
      <t>カリイレキン</t>
    </rPh>
    <rPh sb="3" eb="6">
      <t>イゾンド</t>
    </rPh>
    <phoneticPr fontId="3"/>
  </si>
  <si>
    <t>借入金支払利息率</t>
    <rPh sb="0" eb="3">
      <t>カリイレキン</t>
    </rPh>
    <rPh sb="3" eb="5">
      <t>シハラ</t>
    </rPh>
    <rPh sb="5" eb="8">
      <t>リソクリツ</t>
    </rPh>
    <phoneticPr fontId="3"/>
  </si>
  <si>
    <t>１人あたり売上高（売上収入）</t>
    <rPh sb="1" eb="2">
      <t>ニン</t>
    </rPh>
    <rPh sb="5" eb="8">
      <t>ウリアゲダカ</t>
    </rPh>
    <rPh sb="9" eb="11">
      <t>ウリアゲ</t>
    </rPh>
    <rPh sb="11" eb="13">
      <t>シュウニュウ</t>
    </rPh>
    <phoneticPr fontId="3"/>
  </si>
  <si>
    <t>１人あたり売上高（総収入）</t>
    <rPh sb="1" eb="2">
      <t>ニン</t>
    </rPh>
    <rPh sb="5" eb="8">
      <t>ウリアゲダカ</t>
    </rPh>
    <rPh sb="9" eb="10">
      <t>ソウ</t>
    </rPh>
    <rPh sb="10" eb="12">
      <t>シュウニュウ</t>
    </rPh>
    <phoneticPr fontId="3"/>
  </si>
  <si>
    <t>＊A票・総労働者数を入力してください。</t>
    <rPh sb="2" eb="3">
      <t>ヒョウ</t>
    </rPh>
    <rPh sb="4" eb="5">
      <t>ソウ</t>
    </rPh>
    <rPh sb="5" eb="8">
      <t>ロウドウシャ</t>
    </rPh>
    <rPh sb="8" eb="9">
      <t>スウ</t>
    </rPh>
    <rPh sb="10" eb="12">
      <t>ニュウリョク</t>
    </rPh>
    <phoneticPr fontId="3"/>
  </si>
  <si>
    <t>＊共済掛金、価格補填負担金、収入保険の保険料等を合計して入力してください。</t>
    <rPh sb="24" eb="26">
      <t>ゴウケイ</t>
    </rPh>
    <rPh sb="28" eb="30">
      <t>ニュウリョク</t>
    </rPh>
    <phoneticPr fontId="3"/>
  </si>
  <si>
    <t>農業所得率（売上収入）</t>
    <rPh sb="0" eb="2">
      <t>ノウギョウ</t>
    </rPh>
    <rPh sb="2" eb="4">
      <t>ショトク</t>
    </rPh>
    <rPh sb="4" eb="5">
      <t>リツ</t>
    </rPh>
    <rPh sb="6" eb="8">
      <t>ウリアゲ</t>
    </rPh>
    <rPh sb="8" eb="10">
      <t>シュウニュウ</t>
    </rPh>
    <phoneticPr fontId="3"/>
  </si>
  <si>
    <t>農業所得率（総収入）</t>
    <rPh sb="0" eb="2">
      <t>ノウギョウ</t>
    </rPh>
    <rPh sb="2" eb="4">
      <t>ショトク</t>
    </rPh>
    <rPh sb="4" eb="5">
      <t>リツ</t>
    </rPh>
    <rPh sb="6" eb="7">
      <t>ソウ</t>
    </rPh>
    <rPh sb="7" eb="9">
      <t>シュウニュウ</t>
    </rPh>
    <phoneticPr fontId="3"/>
  </si>
  <si>
    <t>生産性・
効率性</t>
    <phoneticPr fontId="3"/>
  </si>
  <si>
    <t>（単位：円）</t>
    <rPh sb="1" eb="3">
      <t>タンイ</t>
    </rPh>
    <rPh sb="4" eb="5">
      <t>エン</t>
    </rPh>
    <phoneticPr fontId="3"/>
  </si>
  <si>
    <t>＊　農業共済掛金</t>
    <rPh sb="2" eb="4">
      <t>ノウギョウ</t>
    </rPh>
    <rPh sb="4" eb="6">
      <t>キョウサイ</t>
    </rPh>
    <rPh sb="6" eb="8">
      <t>カケガネ</t>
    </rPh>
    <phoneticPr fontId="3"/>
  </si>
  <si>
    <t>農業所得（総収入）</t>
    <rPh sb="0" eb="4">
      <t>ノウギョウショトク</t>
    </rPh>
    <rPh sb="5" eb="8">
      <t>ソウシュウニュウ</t>
    </rPh>
    <phoneticPr fontId="3"/>
  </si>
  <si>
    <t>※１．「主作物の規模」及び「主作物の生産量」の単位は選定調書A票の２．農業経営規模拡大の達成状況の単位を入力すること。</t>
    <rPh sb="4" eb="5">
      <t>シュ</t>
    </rPh>
    <rPh sb="5" eb="7">
      <t>サクブツ</t>
    </rPh>
    <rPh sb="8" eb="10">
      <t>キボ</t>
    </rPh>
    <rPh sb="11" eb="12">
      <t>オヨ</t>
    </rPh>
    <rPh sb="14" eb="15">
      <t>シュ</t>
    </rPh>
    <rPh sb="15" eb="17">
      <t>サクブツ</t>
    </rPh>
    <rPh sb="18" eb="21">
      <t>セイサンリョウ</t>
    </rPh>
    <rPh sb="23" eb="25">
      <t>タンイ</t>
    </rPh>
    <rPh sb="26" eb="28">
      <t>センテイ</t>
    </rPh>
    <rPh sb="28" eb="30">
      <t>チョウショ</t>
    </rPh>
    <rPh sb="31" eb="32">
      <t>ヒョウ</t>
    </rPh>
    <rPh sb="35" eb="37">
      <t>ノウギョウ</t>
    </rPh>
    <rPh sb="37" eb="39">
      <t>ケイエイ</t>
    </rPh>
    <rPh sb="39" eb="41">
      <t>キボ</t>
    </rPh>
    <rPh sb="41" eb="43">
      <t>カクダイ</t>
    </rPh>
    <rPh sb="44" eb="46">
      <t>タッセイ</t>
    </rPh>
    <rPh sb="46" eb="48">
      <t>ジョウキョウ</t>
    </rPh>
    <rPh sb="49" eb="51">
      <t>タンイ</t>
    </rPh>
    <rPh sb="52" eb="54">
      <t>ニュウリョク</t>
    </rPh>
    <phoneticPr fontId="3"/>
  </si>
  <si>
    <t>　　　　　農業所得（総収入）＝農業総収益－農業経営費</t>
    <rPh sb="5" eb="9">
      <t>ノウギョウショトク</t>
    </rPh>
    <rPh sb="10" eb="13">
      <t>ソウシュウニュウ</t>
    </rPh>
    <rPh sb="15" eb="17">
      <t>ノウギョウ</t>
    </rPh>
    <rPh sb="17" eb="18">
      <t>ソウ</t>
    </rPh>
    <rPh sb="18" eb="20">
      <t>シュウエキ</t>
    </rPh>
    <rPh sb="21" eb="23">
      <t>ノウギョウ</t>
    </rPh>
    <rPh sb="23" eb="25">
      <t>ケイエイ</t>
    </rPh>
    <rPh sb="25" eb="26">
      <t>ヒ</t>
    </rPh>
    <phoneticPr fontId="3"/>
  </si>
  <si>
    <t>　　　　　農業総収益＝販売金額＋家計・事業消費＋雑収入＋農作物棚卸高（期末－期首）</t>
    <rPh sb="5" eb="7">
      <t>ノウギョウ</t>
    </rPh>
    <rPh sb="7" eb="8">
      <t>ソウ</t>
    </rPh>
    <rPh sb="8" eb="10">
      <t>シュウエキ</t>
    </rPh>
    <rPh sb="11" eb="15">
      <t>ハンバイキンガク</t>
    </rPh>
    <rPh sb="16" eb="18">
      <t>カケイ</t>
    </rPh>
    <rPh sb="19" eb="23">
      <t>ジギョウショウヒ</t>
    </rPh>
    <rPh sb="24" eb="27">
      <t>ザツシュウニュウ</t>
    </rPh>
    <rPh sb="28" eb="34">
      <t>ノウサクモツタナオロシダカ</t>
    </rPh>
    <rPh sb="35" eb="37">
      <t>キマツ</t>
    </rPh>
    <rPh sb="38" eb="40">
      <t>キシュ</t>
    </rPh>
    <phoneticPr fontId="3"/>
  </si>
  <si>
    <t>　　　　　農業粗収益＝販売金額＋家計・事業消費＋農作業受託収＋農作物棚卸高（期末－期首）</t>
    <rPh sb="5" eb="10">
      <t>ノウギョウソシュウエキ</t>
    </rPh>
    <rPh sb="11" eb="15">
      <t>ハンバイキンガク</t>
    </rPh>
    <rPh sb="16" eb="18">
      <t>カケイ</t>
    </rPh>
    <rPh sb="19" eb="23">
      <t>ジギョウショウヒ</t>
    </rPh>
    <rPh sb="31" eb="37">
      <t>ノウサクモツタナオロシダカ</t>
    </rPh>
    <rPh sb="38" eb="40">
      <t>キマツ</t>
    </rPh>
    <rPh sb="41" eb="43">
      <t>キシュ</t>
    </rPh>
    <phoneticPr fontId="3"/>
  </si>
  <si>
    <t>うち農作業受託収入</t>
    <rPh sb="2" eb="5">
      <t>ノウサギョウ</t>
    </rPh>
    <rPh sb="5" eb="7">
      <t>ジュタク</t>
    </rPh>
    <rPh sb="7" eb="9">
      <t>シュウニュウ</t>
    </rPh>
    <phoneticPr fontId="3"/>
  </si>
  <si>
    <t>負債比率</t>
    <rPh sb="0" eb="2">
      <t>フサイ</t>
    </rPh>
    <rPh sb="2" eb="4">
      <t>ヒリツ</t>
    </rPh>
    <phoneticPr fontId="3"/>
  </si>
  <si>
    <t>　 ２．農業所得率（売上収入）＝農業所得（売上収入）÷農業粗収益</t>
    <rPh sb="4" eb="6">
      <t>ノウギョウ</t>
    </rPh>
    <rPh sb="6" eb="9">
      <t>ショトクリツ</t>
    </rPh>
    <rPh sb="10" eb="12">
      <t>ウリアゲ</t>
    </rPh>
    <rPh sb="12" eb="14">
      <t>シュウニュウ</t>
    </rPh>
    <rPh sb="16" eb="20">
      <t>ノウギョウショトク</t>
    </rPh>
    <rPh sb="21" eb="23">
      <t>バイア</t>
    </rPh>
    <rPh sb="23" eb="25">
      <t>シュウニュウ</t>
    </rPh>
    <rPh sb="27" eb="32">
      <t>ノウギョウソシュウエキ</t>
    </rPh>
    <phoneticPr fontId="3"/>
  </si>
  <si>
    <t>　 ３．農業所得率（総収入）＝農業所得（総収入）÷農業総収益</t>
    <rPh sb="4" eb="6">
      <t>ノウギョウ</t>
    </rPh>
    <rPh sb="6" eb="9">
      <t>ショトクリツ</t>
    </rPh>
    <rPh sb="10" eb="13">
      <t>ソウシュウニュウ</t>
    </rPh>
    <rPh sb="15" eb="17">
      <t>ノウギョウ</t>
    </rPh>
    <rPh sb="17" eb="19">
      <t>ショトク</t>
    </rPh>
    <rPh sb="20" eb="21">
      <t>ソウ</t>
    </rPh>
    <rPh sb="21" eb="23">
      <t>シュウニュウ</t>
    </rPh>
    <rPh sb="25" eb="27">
      <t>ノウギョウ</t>
    </rPh>
    <rPh sb="27" eb="28">
      <t>ソウ</t>
    </rPh>
    <rPh sb="28" eb="30">
      <t>シュウエキ</t>
    </rPh>
    <phoneticPr fontId="3"/>
  </si>
  <si>
    <t>　 ４．総売上高専給控除前所得率＝専従者給与控除前所得÷総売上高</t>
    <rPh sb="17" eb="22">
      <t>センジュウシャキュウヨ</t>
    </rPh>
    <rPh sb="22" eb="25">
      <t>コウジョマエ</t>
    </rPh>
    <rPh sb="25" eb="27">
      <t>ショトク</t>
    </rPh>
    <rPh sb="28" eb="32">
      <t>ソウウリアゲダカ</t>
    </rPh>
    <phoneticPr fontId="3"/>
  </si>
  <si>
    <t>　 ５．総資本専給控除前所得率＝専従者給与控除前所得÷総資本</t>
    <rPh sb="16" eb="21">
      <t>センジュウシャキュウヨ</t>
    </rPh>
    <rPh sb="21" eb="26">
      <t>コウジョマエショトク</t>
    </rPh>
    <rPh sb="27" eb="30">
      <t>ソウシホン</t>
    </rPh>
    <phoneticPr fontId="3"/>
  </si>
  <si>
    <t>　 ６．総売上高所得率＝青色申告特別控除前所得÷総売上高</t>
    <rPh sb="24" eb="28">
      <t>ソウウリアゲダカ</t>
    </rPh>
    <phoneticPr fontId="3"/>
  </si>
  <si>
    <t>　 ７．１人あたり売上高（売上収入）＝農業粗収益÷従事者数</t>
    <rPh sb="19" eb="24">
      <t>ノウギョウソシュウエキ</t>
    </rPh>
    <rPh sb="25" eb="29">
      <t>ジュウジシャスウ</t>
    </rPh>
    <phoneticPr fontId="3"/>
  </si>
  <si>
    <t>　 ９．借入金依存度＝（短期借入金＋長期借入金）÷資産計</t>
    <rPh sb="12" eb="17">
      <t>タンキシャクニュウキン</t>
    </rPh>
    <rPh sb="18" eb="23">
      <t>チョウキシャクニュウキン</t>
    </rPh>
    <rPh sb="25" eb="28">
      <t>シサンケイ</t>
    </rPh>
    <phoneticPr fontId="3"/>
  </si>
  <si>
    <t>　 10．借入金支払利息率＝利息割引料÷（短期借入金＋長期借入金）</t>
    <rPh sb="14" eb="19">
      <t>リソクワリビキリョウ</t>
    </rPh>
    <rPh sb="21" eb="26">
      <t>タンキシャクニュウキン</t>
    </rPh>
    <rPh sb="27" eb="32">
      <t>チョウキシャクニュウキン</t>
    </rPh>
    <phoneticPr fontId="3"/>
  </si>
  <si>
    <t>　 12．流動比率＝流動資産÷流動負債</t>
    <rPh sb="10" eb="14">
      <t>リュウドウシサン</t>
    </rPh>
    <rPh sb="15" eb="19">
      <t>リュウドウフサイ</t>
    </rPh>
    <phoneticPr fontId="3"/>
  </si>
  <si>
    <t>　 13．固定比率＝固定資産÷自己資本</t>
    <rPh sb="10" eb="12">
      <t>コテイ</t>
    </rPh>
    <rPh sb="12" eb="14">
      <t>シサン</t>
    </rPh>
    <rPh sb="15" eb="17">
      <t>ジコ</t>
    </rPh>
    <rPh sb="17" eb="19">
      <t>シホン</t>
    </rPh>
    <phoneticPr fontId="3"/>
  </si>
  <si>
    <t>　 14．固定長期適合率＝固定資産÷（純資産＋固定負債）</t>
    <rPh sb="13" eb="17">
      <t>コテイシサン</t>
    </rPh>
    <rPh sb="19" eb="22">
      <t>ジュンシサン</t>
    </rPh>
    <rPh sb="23" eb="27">
      <t>コテイフサイ</t>
    </rPh>
    <phoneticPr fontId="3"/>
  </si>
  <si>
    <t>　 15．自己資本比率＝自己資本÷総資本</t>
    <rPh sb="12" eb="16">
      <t>ジコシホン</t>
    </rPh>
    <rPh sb="17" eb="20">
      <t>ソウシホン</t>
    </rPh>
    <phoneticPr fontId="3"/>
  </si>
  <si>
    <t>　 16．負債比率＝負債計÷自己資本</t>
    <rPh sb="10" eb="13">
      <t>フサイケイ</t>
    </rPh>
    <rPh sb="14" eb="18">
      <t>ジコシホン</t>
    </rPh>
    <phoneticPr fontId="3"/>
  </si>
  <si>
    <t>　 17．売上高増加率＝（当年度総売上高－前年度総売上高）÷前年度総売上高</t>
    <rPh sb="5" eb="8">
      <t>ウリアゲダカ</t>
    </rPh>
    <rPh sb="8" eb="11">
      <t>ゾウカリツ</t>
    </rPh>
    <rPh sb="13" eb="16">
      <t>トウネンド</t>
    </rPh>
    <rPh sb="16" eb="20">
      <t>ソウウリアゲダカ</t>
    </rPh>
    <rPh sb="21" eb="23">
      <t>ゼンネン</t>
    </rPh>
    <rPh sb="23" eb="24">
      <t>ド</t>
    </rPh>
    <rPh sb="24" eb="28">
      <t>ソウウリアゲダカ</t>
    </rPh>
    <rPh sb="30" eb="33">
      <t>ゼンネンド</t>
    </rPh>
    <rPh sb="33" eb="37">
      <t>ソウウリアゲダカ</t>
    </rPh>
    <phoneticPr fontId="3"/>
  </si>
  <si>
    <t>　 18．専従者給与控除前所得増加率＝（当年度所得－前年度所得）÷前年度所得</t>
    <rPh sb="20" eb="23">
      <t>トウネンド</t>
    </rPh>
    <rPh sb="23" eb="25">
      <t>ショトク</t>
    </rPh>
    <rPh sb="26" eb="29">
      <t>ゼンネンド</t>
    </rPh>
    <rPh sb="29" eb="31">
      <t>ショトク</t>
    </rPh>
    <rPh sb="33" eb="35">
      <t>ゼンネン</t>
    </rPh>
    <rPh sb="35" eb="36">
      <t>ド</t>
    </rPh>
    <rPh sb="36" eb="38">
      <t>ショトク</t>
    </rPh>
    <phoneticPr fontId="3"/>
  </si>
  <si>
    <t>　 19．青色申告特別控除前所得増加率＝（当年度控除前所得－前年度控除前所得）÷前年度控除前所得</t>
    <rPh sb="21" eb="24">
      <t>トウネンド</t>
    </rPh>
    <rPh sb="24" eb="27">
      <t>コウジョマエ</t>
    </rPh>
    <rPh sb="27" eb="29">
      <t>ショトク</t>
    </rPh>
    <rPh sb="30" eb="33">
      <t>ゼンネンド</t>
    </rPh>
    <rPh sb="33" eb="38">
      <t>コウジョマエショトク</t>
    </rPh>
    <rPh sb="40" eb="43">
      <t>ゼンネンド</t>
    </rPh>
    <rPh sb="43" eb="48">
      <t>コウジョマエショトク</t>
    </rPh>
    <phoneticPr fontId="3"/>
  </si>
  <si>
    <t>　 20．自己資本増加率＝（当年度自己資本－前年度自己資本）÷前年度自己資本</t>
    <rPh sb="14" eb="17">
      <t>トウネンド</t>
    </rPh>
    <rPh sb="17" eb="21">
      <t>ジコシホン</t>
    </rPh>
    <rPh sb="22" eb="25">
      <t>ゼンネンド</t>
    </rPh>
    <rPh sb="25" eb="29">
      <t>ジコシホン</t>
    </rPh>
    <rPh sb="31" eb="34">
      <t>ゼンネンド</t>
    </rPh>
    <rPh sb="34" eb="38">
      <t>ジコシホン</t>
    </rPh>
    <phoneticPr fontId="3"/>
  </si>
  <si>
    <t>　 ８．１人あたり売上高（総収入）=農業総収益÷従事者数</t>
    <rPh sb="18" eb="20">
      <t>ノウギョウ</t>
    </rPh>
    <rPh sb="20" eb="21">
      <t>ソウ</t>
    </rPh>
    <rPh sb="21" eb="23">
      <t>シュウエキ</t>
    </rPh>
    <rPh sb="24" eb="28">
      <t>ジュウジシャスウ</t>
    </rPh>
    <phoneticPr fontId="3"/>
  </si>
  <si>
    <t>　　　　　農業所得（売上収入）＝農業粗収益－農業経営費</t>
    <rPh sb="5" eb="9">
      <t>ノウギョウショトク</t>
    </rPh>
    <rPh sb="10" eb="14">
      <t>ウリアゲシュウニュウ</t>
    </rPh>
    <rPh sb="16" eb="18">
      <t>ノウギョウ</t>
    </rPh>
    <rPh sb="18" eb="21">
      <t>ソシュウエキ</t>
    </rPh>
    <rPh sb="22" eb="24">
      <t>ノウギョウ</t>
    </rPh>
    <rPh sb="24" eb="26">
      <t>ケイエイ</t>
    </rPh>
    <rPh sb="26" eb="27">
      <t>ヒ</t>
    </rPh>
    <phoneticPr fontId="3"/>
  </si>
  <si>
    <t>　 11．当座比率＝当座資産÷流動負債</t>
    <rPh sb="10" eb="14">
      <t>トウザシサン</t>
    </rPh>
    <rPh sb="15" eb="17">
      <t>リュウドウ</t>
    </rPh>
    <rPh sb="17" eb="19">
      <t>フサイ</t>
    </rPh>
    <phoneticPr fontId="3"/>
  </si>
  <si>
    <t>修正点：L108＝SUM（L93：L107）、N列O列も同様。</t>
    <rPh sb="0" eb="3">
      <t>シュウセイテン</t>
    </rPh>
    <rPh sb="24" eb="25">
      <t>レツ</t>
    </rPh>
    <rPh sb="26" eb="27">
      <t>レツ</t>
    </rPh>
    <rPh sb="28" eb="30">
      <t>ドウヨウ</t>
    </rPh>
    <phoneticPr fontId="3"/>
  </si>
  <si>
    <t>・なお、空欄の箇所は事業主借、元入金、青色申告控除前の所得以外で資本に該当する者があれば計上します。</t>
    <phoneticPr fontId="3"/>
  </si>
  <si>
    <t>・なお、流動負債計、固定負債計、資本計の合計値が資産の部の合計値と一致する必要があります。</t>
    <rPh sb="4" eb="6">
      <t>リュウドウ</t>
    </rPh>
    <rPh sb="6" eb="8">
      <t>フサイ</t>
    </rPh>
    <rPh sb="8" eb="9">
      <t>ケイ</t>
    </rPh>
    <rPh sb="10" eb="12">
      <t>コテイ</t>
    </rPh>
    <rPh sb="12" eb="14">
      <t>フサイ</t>
    </rPh>
    <rPh sb="14" eb="15">
      <t>ケイ</t>
    </rPh>
    <rPh sb="16" eb="18">
      <t>シホン</t>
    </rPh>
    <rPh sb="18" eb="19">
      <t>ケイ</t>
    </rPh>
    <rPh sb="20" eb="23">
      <t>ゴウケイチ</t>
    </rPh>
    <rPh sb="24" eb="26">
      <t>シサン</t>
    </rPh>
    <rPh sb="27" eb="28">
      <t>ブ</t>
    </rPh>
    <rPh sb="29" eb="32">
      <t>ゴウケイチ</t>
    </rPh>
    <rPh sb="33" eb="35">
      <t>イッチ</t>
    </rPh>
    <rPh sb="37" eb="39">
      <t>ヒツヨウ</t>
    </rPh>
    <phoneticPr fontId="3"/>
  </si>
  <si>
    <t>作付け規模</t>
    <rPh sb="0" eb="2">
      <t>サクツ</t>
    </rPh>
    <rPh sb="3" eb="5">
      <t>キボ</t>
    </rPh>
    <phoneticPr fontId="3"/>
  </si>
  <si>
    <t>Ⅲ．</t>
    <phoneticPr fontId="3"/>
  </si>
  <si>
    <t>青色申告特別控除前の
所得金額</t>
    <rPh sb="0" eb="2">
      <t>アオイロ</t>
    </rPh>
    <rPh sb="2" eb="4">
      <t>シンコク</t>
    </rPh>
    <rPh sb="4" eb="6">
      <t>トクベツ</t>
    </rPh>
    <rPh sb="6" eb="8">
      <t>コウジョ</t>
    </rPh>
    <rPh sb="8" eb="9">
      <t>マエ</t>
    </rPh>
    <rPh sb="11" eb="13">
      <t>ショトク</t>
    </rPh>
    <rPh sb="13" eb="15">
      <t>キンガク</t>
    </rPh>
    <phoneticPr fontId="3"/>
  </si>
  <si>
    <t>青色申告特別控除前の所得金額</t>
    <rPh sb="0" eb="2">
      <t>アオイロ</t>
    </rPh>
    <rPh sb="2" eb="4">
      <t>シンコク</t>
    </rPh>
    <rPh sb="4" eb="6">
      <t>トクベツ</t>
    </rPh>
    <rPh sb="6" eb="8">
      <t>コウジョ</t>
    </rPh>
    <rPh sb="8" eb="9">
      <t>マエ</t>
    </rPh>
    <rPh sb="10" eb="12">
      <t>ショトク</t>
    </rPh>
    <rPh sb="12" eb="14">
      <t>キンガク</t>
    </rPh>
    <phoneticPr fontId="3"/>
  </si>
  <si>
    <t>経営診断書（個人）</t>
    <rPh sb="0" eb="5">
      <t>ケイエイシンダンショ</t>
    </rPh>
    <rPh sb="6" eb="8">
      <t>コジン</t>
    </rPh>
    <phoneticPr fontId="3"/>
  </si>
  <si>
    <t>　　　　　農業経営費＝経費合計（B表の31）+棚卸高期首（B表の32）-棚卸高期末（B表の33）-牛馬等育成費用（B表の34）</t>
    <rPh sb="5" eb="10">
      <t>ノウギョウケイエイヒ</t>
    </rPh>
    <rPh sb="11" eb="15">
      <t>ケイヒゴウケイ</t>
    </rPh>
    <rPh sb="17" eb="18">
      <t>ヒョウ</t>
    </rPh>
    <rPh sb="23" eb="26">
      <t>タナオロシダカ</t>
    </rPh>
    <rPh sb="26" eb="28">
      <t>キシュ</t>
    </rPh>
    <rPh sb="30" eb="31">
      <t>ヒョウ</t>
    </rPh>
    <rPh sb="36" eb="39">
      <t>タナオロシダカ</t>
    </rPh>
    <rPh sb="39" eb="41">
      <t>キマツ</t>
    </rPh>
    <rPh sb="43" eb="44">
      <t>ヒョウ</t>
    </rPh>
    <rPh sb="49" eb="51">
      <t>ウシウマ</t>
    </rPh>
    <rPh sb="51" eb="52">
      <t>トウ</t>
    </rPh>
    <rPh sb="52" eb="56">
      <t>イクセイヒヨウ</t>
    </rPh>
    <rPh sb="58" eb="59">
      <t>ヒョウ</t>
    </rPh>
    <phoneticPr fontId="3"/>
  </si>
  <si>
    <t>青色申告農家経営調査票（個人）　　</t>
    <rPh sb="0" eb="2">
      <t>アオイロ</t>
    </rPh>
    <rPh sb="2" eb="4">
      <t>シンコク</t>
    </rPh>
    <rPh sb="4" eb="5">
      <t>ノウ</t>
    </rPh>
    <rPh sb="5" eb="6">
      <t>イエ</t>
    </rPh>
    <rPh sb="6" eb="7">
      <t>キョウ</t>
    </rPh>
    <rPh sb="7" eb="8">
      <t>エイ</t>
    </rPh>
    <rPh sb="8" eb="9">
      <t>チョウ</t>
    </rPh>
    <rPh sb="9" eb="10">
      <t>ジャ</t>
    </rPh>
    <rPh sb="10" eb="11">
      <t>ヒョウ</t>
    </rPh>
    <rPh sb="12" eb="14">
      <t>コジン</t>
    </rPh>
    <phoneticPr fontId="3"/>
  </si>
  <si>
    <t>（Ｂ票）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</si>
</sst>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_);[Red]\(#,##0.0\)"/>
    <numFmt numFmtId="177" formatCode="#,##0_);[Red]\(#,##0\)"/>
    <numFmt numFmtId="178" formatCode="#,##0.0;[Red]\-#,##0.0"/>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font>
    <font>
      <b/>
      <sz val="16"/>
      <color theme="1"/>
      <name val="ＭＳ Ｐゴシック"/>
      <family val="3"/>
      <charset val="128"/>
    </font>
    <font>
      <b/>
      <sz val="18"/>
      <color theme="1"/>
      <name val="ＭＳ Ｐゴシック"/>
      <family val="3"/>
      <charset val="128"/>
    </font>
    <font>
      <sz val="24"/>
      <color theme="1"/>
      <name val="ＭＳ Ｐゴシック"/>
      <family val="3"/>
      <charset val="128"/>
    </font>
    <font>
      <sz val="14"/>
      <color theme="1"/>
      <name val="ＭＳ Ｐゴシック"/>
      <family val="3"/>
      <charset val="128"/>
    </font>
    <font>
      <b/>
      <sz val="14"/>
      <color theme="1"/>
      <name val="ＭＳ Ｐゴシック"/>
      <family val="3"/>
      <charset val="128"/>
    </font>
    <font>
      <sz val="10"/>
      <name val="ＭＳ Ｐ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rgb="FFFF0000"/>
      <name val="ＭＳ Ｐゴシック"/>
      <family val="3"/>
      <charset val="128"/>
    </font>
    <font>
      <sz val="10"/>
      <color theme="1"/>
      <name val="ＭＳ Ｐゴシック"/>
      <family val="3"/>
      <charset val="128"/>
    </font>
    <font>
      <sz val="16"/>
      <name val="ＭＳ Ｐゴシック"/>
      <family val="3"/>
      <charset val="128"/>
    </font>
  </fonts>
  <fills count="4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rgb="FF99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24">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medium">
        <color indexed="64"/>
      </right>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bottom style="dashed">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dashed">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dashed">
        <color indexed="64"/>
      </right>
      <top/>
      <bottom style="thin">
        <color indexed="64"/>
      </bottom>
      <diagonal/>
    </border>
    <border>
      <left style="medium">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top/>
      <bottom style="dashed">
        <color indexed="64"/>
      </bottom>
      <diagonal/>
    </border>
    <border>
      <left style="thin">
        <color indexed="64"/>
      </left>
      <right style="thin">
        <color indexed="64"/>
      </right>
      <top style="thin">
        <color indexed="64"/>
      </top>
      <bottom style="thin">
        <color indexed="64"/>
      </bottom>
      <diagonal/>
    </border>
  </borders>
  <cellStyleXfs count="45">
    <xf numFmtId="0" fontId="0" fillId="0" borderId="0"/>
    <xf numFmtId="38" fontId="2" fillId="0" borderId="0" applyFont="0" applyFill="0" applyBorder="0" applyAlignment="0" applyProtection="0"/>
    <xf numFmtId="0" fontId="12" fillId="0" borderId="0" applyNumberFormat="0" applyFill="0" applyBorder="0" applyAlignment="0" applyProtection="0">
      <alignment vertical="center"/>
    </xf>
    <xf numFmtId="0" fontId="13" fillId="0" borderId="109" applyNumberFormat="0" applyFill="0" applyAlignment="0" applyProtection="0">
      <alignment vertical="center"/>
    </xf>
    <xf numFmtId="0" fontId="14" fillId="0" borderId="110" applyNumberFormat="0" applyFill="0" applyAlignment="0" applyProtection="0">
      <alignment vertical="center"/>
    </xf>
    <xf numFmtId="0" fontId="15" fillId="0" borderId="111" applyNumberFormat="0" applyFill="0" applyAlignment="0" applyProtection="0">
      <alignment vertical="center"/>
    </xf>
    <xf numFmtId="0" fontId="15" fillId="0" borderId="0" applyNumberFormat="0" applyFill="0" applyBorder="0" applyAlignment="0" applyProtection="0">
      <alignment vertical="center"/>
    </xf>
    <xf numFmtId="0" fontId="16" fillId="8" borderId="0" applyNumberFormat="0" applyBorder="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112" applyNumberFormat="0" applyAlignment="0" applyProtection="0">
      <alignment vertical="center"/>
    </xf>
    <xf numFmtId="0" fontId="20" fillId="12" borderId="113" applyNumberFormat="0" applyAlignment="0" applyProtection="0">
      <alignment vertical="center"/>
    </xf>
    <xf numFmtId="0" fontId="21" fillId="12" borderId="112" applyNumberFormat="0" applyAlignment="0" applyProtection="0">
      <alignment vertical="center"/>
    </xf>
    <xf numFmtId="0" fontId="22" fillId="0" borderId="114" applyNumberFormat="0" applyFill="0" applyAlignment="0" applyProtection="0">
      <alignment vertical="center"/>
    </xf>
    <xf numFmtId="0" fontId="23" fillId="13" borderId="115" applyNumberForma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7" applyNumberFormat="0" applyFill="0" applyAlignment="0" applyProtection="0">
      <alignment vertical="center"/>
    </xf>
    <xf numFmtId="0" fontId="27"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7"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27"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27"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27"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27" fillId="35"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1" fillId="0" borderId="0">
      <alignment vertical="center"/>
    </xf>
    <xf numFmtId="0" fontId="1" fillId="14" borderId="116" applyNumberFormat="0" applyFont="0" applyAlignment="0" applyProtection="0">
      <alignment vertical="center"/>
    </xf>
    <xf numFmtId="38" fontId="1" fillId="0" borderId="0" applyFont="0" applyFill="0" applyBorder="0" applyAlignment="0" applyProtection="0">
      <alignment vertical="center"/>
    </xf>
  </cellStyleXfs>
  <cellXfs count="318">
    <xf numFmtId="0" fontId="0" fillId="0" borderId="0" xfId="0"/>
    <xf numFmtId="0" fontId="5" fillId="0" borderId="0" xfId="0" applyFont="1" applyAlignment="1">
      <alignment horizontal="center" vertical="center"/>
    </xf>
    <xf numFmtId="0" fontId="5" fillId="0" borderId="0" xfId="0" applyFont="1"/>
    <xf numFmtId="0" fontId="6" fillId="0" borderId="0" xfId="0" applyFont="1" applyAlignment="1">
      <alignment horizontal="center" vertical="center"/>
    </xf>
    <xf numFmtId="0" fontId="7" fillId="0" borderId="0" xfId="0" applyFont="1"/>
    <xf numFmtId="0" fontId="8" fillId="0" borderId="0" xfId="0" applyFont="1"/>
    <xf numFmtId="0" fontId="9" fillId="0" borderId="0" xfId="0" applyFont="1" applyAlignment="1">
      <alignment vertical="center"/>
    </xf>
    <xf numFmtId="0" fontId="9" fillId="0" borderId="0" xfId="0" applyFont="1"/>
    <xf numFmtId="41" fontId="5" fillId="0" borderId="0" xfId="0" applyNumberFormat="1" applyFont="1" applyAlignment="1" applyProtection="1">
      <alignment horizontal="right" vertical="center"/>
      <protection locked="0"/>
    </xf>
    <xf numFmtId="41" fontId="5" fillId="0" borderId="0" xfId="0" applyNumberFormat="1" applyFont="1" applyAlignment="1">
      <alignment horizontal="right" vertical="center"/>
    </xf>
    <xf numFmtId="0" fontId="9" fillId="0" borderId="1" xfId="0" applyFont="1" applyBorder="1" applyAlignment="1">
      <alignment vertical="center"/>
    </xf>
    <xf numFmtId="0" fontId="9" fillId="0" borderId="2" xfId="0" applyFont="1" applyBorder="1" applyAlignment="1" applyProtection="1">
      <alignment horizontal="left" vertical="center"/>
      <protection locked="0"/>
    </xf>
    <xf numFmtId="0" fontId="9" fillId="0" borderId="0" xfId="0" applyFont="1" applyAlignment="1">
      <alignment horizontal="left" vertical="center"/>
    </xf>
    <xf numFmtId="0" fontId="5" fillId="0" borderId="2" xfId="0" applyFont="1" applyBorder="1" applyAlignment="1" applyProtection="1">
      <alignment horizontal="left" vertical="center"/>
      <protection locked="0"/>
    </xf>
    <xf numFmtId="0" fontId="9" fillId="0" borderId="3" xfId="0" applyFont="1" applyBorder="1" applyAlignment="1">
      <alignment vertical="center"/>
    </xf>
    <xf numFmtId="0" fontId="9" fillId="0" borderId="4" xfId="0" applyFont="1" applyBorder="1" applyAlignment="1">
      <alignment horizontal="left" vertical="center"/>
    </xf>
    <xf numFmtId="0" fontId="9" fillId="0" borderId="6" xfId="0" applyFont="1" applyBorder="1" applyAlignment="1">
      <alignment horizontal="center" vertical="center"/>
    </xf>
    <xf numFmtId="0" fontId="5"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vertical="center"/>
    </xf>
    <xf numFmtId="0" fontId="9" fillId="0" borderId="12" xfId="0" applyFont="1" applyBorder="1" applyAlignment="1">
      <alignment vertical="center"/>
    </xf>
    <xf numFmtId="41" fontId="9" fillId="0" borderId="13" xfId="0" applyNumberFormat="1" applyFont="1" applyBorder="1" applyAlignment="1" applyProtection="1">
      <alignment vertical="center"/>
      <protection locked="0"/>
    </xf>
    <xf numFmtId="41" fontId="9" fillId="0" borderId="14" xfId="0" applyNumberFormat="1" applyFont="1" applyBorder="1" applyAlignment="1" applyProtection="1">
      <alignment vertical="center"/>
      <protection locked="0"/>
    </xf>
    <xf numFmtId="0" fontId="9" fillId="0" borderId="15" xfId="0" applyFont="1" applyBorder="1" applyAlignment="1">
      <alignment vertical="center"/>
    </xf>
    <xf numFmtId="41" fontId="9" fillId="0" borderId="16" xfId="0" applyNumberFormat="1" applyFont="1" applyBorder="1" applyAlignment="1" applyProtection="1">
      <alignment vertical="center"/>
      <protection locked="0"/>
    </xf>
    <xf numFmtId="41" fontId="9" fillId="0" borderId="17" xfId="0" applyNumberFormat="1" applyFont="1" applyBorder="1" applyAlignment="1" applyProtection="1">
      <alignment vertical="center"/>
      <protection locked="0"/>
    </xf>
    <xf numFmtId="0" fontId="9" fillId="0" borderId="18" xfId="0" applyFont="1" applyBorder="1" applyAlignment="1">
      <alignment vertical="center"/>
    </xf>
    <xf numFmtId="41" fontId="9" fillId="0" borderId="19" xfId="0" applyNumberFormat="1" applyFont="1" applyBorder="1" applyAlignment="1" applyProtection="1">
      <alignment vertical="center"/>
      <protection locked="0"/>
    </xf>
    <xf numFmtId="41" fontId="9" fillId="0" borderId="20" xfId="0" applyNumberFormat="1" applyFont="1" applyBorder="1" applyAlignment="1" applyProtection="1">
      <alignment vertical="center"/>
      <protection locked="0"/>
    </xf>
    <xf numFmtId="0" fontId="9" fillId="0" borderId="21" xfId="0" applyFont="1" applyBorder="1" applyAlignment="1" applyProtection="1">
      <alignment vertical="center"/>
      <protection locked="0"/>
    </xf>
    <xf numFmtId="0" fontId="5"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5" fillId="0" borderId="22" xfId="0" applyFont="1" applyBorder="1" applyAlignment="1">
      <alignment horizontal="center" vertical="distributed"/>
    </xf>
    <xf numFmtId="0" fontId="5" fillId="0" borderId="24" xfId="0" applyFont="1" applyBorder="1" applyAlignment="1">
      <alignment horizontal="center" vertical="center" shrinkToFit="1"/>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distributed"/>
    </xf>
    <xf numFmtId="0" fontId="5" fillId="0" borderId="26" xfId="0" applyFont="1" applyBorder="1" applyAlignment="1">
      <alignment horizontal="center" vertical="distributed"/>
    </xf>
    <xf numFmtId="41" fontId="5" fillId="0" borderId="28" xfId="0" applyNumberFormat="1" applyFont="1" applyBorder="1" applyAlignment="1" applyProtection="1">
      <alignment horizontal="right" vertical="center"/>
      <protection locked="0"/>
    </xf>
    <xf numFmtId="41" fontId="5" fillId="0" borderId="30" xfId="0" applyNumberFormat="1" applyFont="1" applyBorder="1" applyAlignment="1" applyProtection="1">
      <alignment horizontal="right" vertical="center"/>
      <protection locked="0"/>
    </xf>
    <xf numFmtId="41" fontId="5" fillId="0" borderId="31" xfId="0" applyNumberFormat="1" applyFont="1" applyBorder="1" applyAlignment="1" applyProtection="1">
      <alignment horizontal="right" vertical="center"/>
      <protection locked="0"/>
    </xf>
    <xf numFmtId="0" fontId="5" fillId="0" borderId="32" xfId="0" applyFont="1" applyBorder="1" applyAlignment="1">
      <alignment horizontal="center" vertical="distributed"/>
    </xf>
    <xf numFmtId="41" fontId="5" fillId="0" borderId="34" xfId="0" applyNumberFormat="1" applyFont="1" applyBorder="1" applyAlignment="1" applyProtection="1">
      <alignment horizontal="right" vertical="center"/>
      <protection locked="0"/>
    </xf>
    <xf numFmtId="41" fontId="5" fillId="0" borderId="35" xfId="0" applyNumberFormat="1" applyFont="1" applyBorder="1" applyAlignment="1" applyProtection="1">
      <alignment horizontal="right" vertical="center"/>
      <protection locked="0"/>
    </xf>
    <xf numFmtId="41" fontId="5" fillId="0" borderId="36" xfId="0" applyNumberFormat="1" applyFont="1" applyBorder="1" applyAlignment="1" applyProtection="1">
      <alignment horizontal="right" vertical="center"/>
      <protection locked="0"/>
    </xf>
    <xf numFmtId="0" fontId="5" fillId="0" borderId="37" xfId="0" applyFont="1" applyBorder="1" applyAlignment="1">
      <alignment horizontal="center" vertical="distributed"/>
    </xf>
    <xf numFmtId="0" fontId="5" fillId="0" borderId="38" xfId="0" applyFont="1" applyBorder="1" applyAlignment="1">
      <alignment horizontal="center" vertical="distributed"/>
    </xf>
    <xf numFmtId="41" fontId="5" fillId="0" borderId="39" xfId="0" applyNumberFormat="1" applyFont="1" applyBorder="1" applyAlignment="1" applyProtection="1">
      <alignment horizontal="right" vertical="center"/>
      <protection locked="0"/>
    </xf>
    <xf numFmtId="41" fontId="5" fillId="0" borderId="40" xfId="0" applyNumberFormat="1" applyFont="1" applyBorder="1" applyAlignment="1" applyProtection="1">
      <alignment horizontal="right" vertical="center"/>
      <protection locked="0"/>
    </xf>
    <xf numFmtId="41" fontId="5" fillId="0" borderId="41" xfId="0" applyNumberFormat="1" applyFont="1" applyBorder="1" applyAlignment="1" applyProtection="1">
      <alignment horizontal="right" vertical="center"/>
      <protection locked="0"/>
    </xf>
    <xf numFmtId="0" fontId="5" fillId="2" borderId="22" xfId="0" applyFont="1" applyFill="1" applyBorder="1" applyAlignment="1">
      <alignment horizontal="center" vertical="distributed"/>
    </xf>
    <xf numFmtId="41" fontId="5" fillId="2" borderId="25" xfId="0" applyNumberFormat="1" applyFont="1" applyFill="1" applyBorder="1" applyAlignment="1">
      <alignment horizontal="right" vertical="center"/>
    </xf>
    <xf numFmtId="41" fontId="5" fillId="2" borderId="42" xfId="0" applyNumberFormat="1" applyFont="1" applyFill="1" applyBorder="1" applyAlignment="1">
      <alignment horizontal="right" vertical="center"/>
    </xf>
    <xf numFmtId="41" fontId="5" fillId="2" borderId="4" xfId="0" applyNumberFormat="1" applyFont="1" applyFill="1" applyBorder="1" applyAlignment="1">
      <alignment horizontal="right" vertical="center"/>
    </xf>
    <xf numFmtId="0" fontId="5" fillId="0" borderId="43" xfId="0" applyFont="1" applyBorder="1" applyAlignment="1">
      <alignment horizontal="center" vertical="distributed"/>
    </xf>
    <xf numFmtId="0" fontId="5" fillId="0" borderId="44" xfId="0" applyFont="1" applyBorder="1" applyAlignment="1">
      <alignment horizontal="center" vertical="distributed"/>
    </xf>
    <xf numFmtId="41" fontId="5" fillId="0" borderId="45" xfId="0" applyNumberFormat="1" applyFont="1" applyBorder="1" applyAlignment="1" applyProtection="1">
      <alignment horizontal="right" vertical="center"/>
      <protection locked="0"/>
    </xf>
    <xf numFmtId="41" fontId="5" fillId="0" borderId="46" xfId="0" applyNumberFormat="1" applyFont="1" applyBorder="1" applyAlignment="1" applyProtection="1">
      <alignment horizontal="right" vertical="center"/>
      <protection locked="0"/>
    </xf>
    <xf numFmtId="0" fontId="5" fillId="0" borderId="47" xfId="0" applyFont="1" applyBorder="1" applyAlignment="1">
      <alignment horizontal="center" vertical="distributed"/>
    </xf>
    <xf numFmtId="0" fontId="5" fillId="0" borderId="48" xfId="0" applyFont="1" applyBorder="1" applyAlignment="1">
      <alignment horizontal="center" vertical="distributed"/>
    </xf>
    <xf numFmtId="41" fontId="5" fillId="0" borderId="49" xfId="0" applyNumberFormat="1" applyFont="1" applyBorder="1" applyAlignment="1" applyProtection="1">
      <alignment horizontal="right" vertical="center"/>
      <protection locked="0"/>
    </xf>
    <xf numFmtId="41" fontId="5" fillId="0" borderId="50" xfId="0" applyNumberFormat="1" applyFont="1" applyBorder="1" applyAlignment="1" applyProtection="1">
      <alignment horizontal="right" vertical="center"/>
      <protection locked="0"/>
    </xf>
    <xf numFmtId="41" fontId="5" fillId="0" borderId="51" xfId="0" applyNumberFormat="1" applyFont="1" applyBorder="1" applyAlignment="1" applyProtection="1">
      <alignment horizontal="right" vertical="center"/>
      <protection locked="0"/>
    </xf>
    <xf numFmtId="0" fontId="5" fillId="2" borderId="52" xfId="0" applyFont="1" applyFill="1" applyBorder="1" applyAlignment="1">
      <alignment horizontal="center" vertical="distributed"/>
    </xf>
    <xf numFmtId="0" fontId="5" fillId="2" borderId="53" xfId="0" applyFont="1" applyFill="1" applyBorder="1" applyAlignment="1">
      <alignment horizontal="center" vertical="distributed"/>
    </xf>
    <xf numFmtId="0" fontId="5" fillId="0" borderId="54" xfId="0" applyFont="1" applyBorder="1" applyAlignment="1">
      <alignment horizontal="center" vertical="distributed"/>
    </xf>
    <xf numFmtId="0" fontId="5" fillId="0" borderId="55" xfId="0" applyFont="1" applyBorder="1" applyAlignment="1">
      <alignment horizontal="center" vertical="distributed"/>
    </xf>
    <xf numFmtId="41" fontId="5" fillId="0" borderId="56" xfId="0" applyNumberFormat="1" applyFont="1" applyBorder="1" applyAlignment="1" applyProtection="1">
      <alignment horizontal="right" vertical="center"/>
      <protection locked="0"/>
    </xf>
    <xf numFmtId="41" fontId="5" fillId="0" borderId="57" xfId="0" applyNumberFormat="1" applyFont="1" applyBorder="1" applyAlignment="1" applyProtection="1">
      <alignment horizontal="right" vertical="center"/>
      <protection locked="0"/>
    </xf>
    <xf numFmtId="41" fontId="5" fillId="0" borderId="58" xfId="0" applyNumberFormat="1" applyFont="1" applyBorder="1" applyAlignment="1" applyProtection="1">
      <alignment horizontal="right" vertical="center"/>
      <protection locked="0"/>
    </xf>
    <xf numFmtId="0" fontId="5" fillId="0" borderId="59" xfId="0" applyFont="1" applyBorder="1" applyAlignment="1">
      <alignment horizontal="center" vertical="distributed"/>
    </xf>
    <xf numFmtId="0" fontId="5" fillId="0" borderId="60" xfId="0" applyFont="1" applyBorder="1" applyAlignment="1">
      <alignment horizontal="center" vertical="distributed"/>
    </xf>
    <xf numFmtId="0" fontId="5" fillId="2" borderId="24" xfId="0" applyFont="1" applyFill="1" applyBorder="1" applyAlignment="1">
      <alignment horizontal="center" vertical="distributed"/>
    </xf>
    <xf numFmtId="0" fontId="5" fillId="0" borderId="61" xfId="0" applyFont="1" applyBorder="1" applyAlignment="1">
      <alignment horizontal="center" vertical="distributed"/>
    </xf>
    <xf numFmtId="0" fontId="5" fillId="0" borderId="62" xfId="0" applyFont="1" applyBorder="1" applyAlignment="1">
      <alignment vertical="top" wrapText="1"/>
    </xf>
    <xf numFmtId="0" fontId="5" fillId="0" borderId="63" xfId="0" applyFont="1" applyBorder="1" applyAlignment="1">
      <alignment horizontal="center" vertical="distributed"/>
    </xf>
    <xf numFmtId="0" fontId="5" fillId="0" borderId="62" xfId="0" applyFont="1" applyBorder="1" applyAlignment="1">
      <alignment horizontal="center" vertical="distributed"/>
    </xf>
    <xf numFmtId="0" fontId="5" fillId="0" borderId="1" xfId="0" applyFont="1" applyBorder="1" applyAlignment="1">
      <alignment horizontal="center" vertical="distributed"/>
    </xf>
    <xf numFmtId="0" fontId="5" fillId="0" borderId="24" xfId="0" applyFont="1" applyBorder="1" applyAlignment="1">
      <alignment horizontal="center" vertical="distributed"/>
    </xf>
    <xf numFmtId="41" fontId="5" fillId="0" borderId="24"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0" borderId="25" xfId="0" applyFont="1" applyBorder="1" applyAlignment="1">
      <alignment horizontal="center" vertical="center" shrinkToFit="1"/>
    </xf>
    <xf numFmtId="0" fontId="5" fillId="0" borderId="65" xfId="0" applyFont="1" applyBorder="1" applyAlignment="1">
      <alignment horizontal="center" vertical="center"/>
    </xf>
    <xf numFmtId="0" fontId="5" fillId="0" borderId="66" xfId="0" applyFont="1" applyBorder="1" applyAlignment="1">
      <alignment horizontal="center" vertical="center" shrinkToFit="1"/>
    </xf>
    <xf numFmtId="41" fontId="5" fillId="0" borderId="63" xfId="0" applyNumberFormat="1" applyFont="1" applyBorder="1" applyAlignment="1" applyProtection="1">
      <alignment horizontal="right" vertical="center"/>
      <protection locked="0"/>
    </xf>
    <xf numFmtId="41" fontId="5" fillId="0" borderId="67" xfId="0" applyNumberFormat="1" applyFont="1" applyBorder="1" applyAlignment="1" applyProtection="1">
      <alignment horizontal="right" vertical="center"/>
      <protection locked="0"/>
    </xf>
    <xf numFmtId="41" fontId="5" fillId="0" borderId="59" xfId="0" applyNumberFormat="1" applyFont="1" applyBorder="1" applyAlignment="1" applyProtection="1">
      <alignment horizontal="right" vertical="center"/>
      <protection locked="0"/>
    </xf>
    <xf numFmtId="41" fontId="5" fillId="0" borderId="68" xfId="0" applyNumberFormat="1" applyFont="1" applyBorder="1" applyAlignment="1" applyProtection="1">
      <alignment horizontal="right" vertical="center"/>
      <protection locked="0"/>
    </xf>
    <xf numFmtId="41" fontId="5" fillId="0" borderId="60" xfId="0" applyNumberFormat="1" applyFont="1" applyBorder="1" applyAlignment="1" applyProtection="1">
      <alignment horizontal="right" vertical="center"/>
      <protection locked="0"/>
    </xf>
    <xf numFmtId="41" fontId="5" fillId="0" borderId="69" xfId="0" applyNumberFormat="1" applyFont="1" applyBorder="1" applyAlignment="1" applyProtection="1">
      <alignment horizontal="right" vertical="center"/>
      <protection locked="0"/>
    </xf>
    <xf numFmtId="41" fontId="5" fillId="2" borderId="25" xfId="0" applyNumberFormat="1" applyFont="1" applyFill="1" applyBorder="1" applyAlignment="1" applyProtection="1">
      <alignment horizontal="right" vertical="center"/>
      <protection locked="0"/>
    </xf>
    <xf numFmtId="41" fontId="5" fillId="2" borderId="24" xfId="0" applyNumberFormat="1" applyFont="1" applyFill="1" applyBorder="1" applyAlignment="1" applyProtection="1">
      <alignment horizontal="right" vertical="center"/>
      <protection locked="0"/>
    </xf>
    <xf numFmtId="41" fontId="5" fillId="2" borderId="66" xfId="0" applyNumberFormat="1" applyFont="1" applyFill="1" applyBorder="1" applyAlignment="1" applyProtection="1">
      <alignment horizontal="right" vertical="center"/>
      <protection locked="0"/>
    </xf>
    <xf numFmtId="41" fontId="5" fillId="0" borderId="61" xfId="0" applyNumberFormat="1" applyFont="1" applyBorder="1" applyAlignment="1" applyProtection="1">
      <alignment horizontal="right" vertical="center"/>
      <protection locked="0"/>
    </xf>
    <xf numFmtId="41" fontId="5" fillId="0" borderId="70" xfId="0" applyNumberFormat="1" applyFont="1" applyBorder="1" applyAlignment="1" applyProtection="1">
      <alignment horizontal="right" vertical="center"/>
      <protection locked="0"/>
    </xf>
    <xf numFmtId="41" fontId="5" fillId="0" borderId="25" xfId="0" applyNumberFormat="1" applyFont="1" applyBorder="1"/>
    <xf numFmtId="41" fontId="5" fillId="0" borderId="25" xfId="0" applyNumberFormat="1" applyFont="1" applyBorder="1" applyAlignment="1">
      <alignment horizontal="right" vertical="center"/>
    </xf>
    <xf numFmtId="41" fontId="5" fillId="0" borderId="66" xfId="0" applyNumberFormat="1" applyFont="1" applyBorder="1" applyAlignment="1">
      <alignment horizontal="right" vertical="center"/>
    </xf>
    <xf numFmtId="176" fontId="4" fillId="3" borderId="71" xfId="0" applyNumberFormat="1" applyFont="1" applyFill="1" applyBorder="1" applyAlignment="1">
      <alignment horizontal="center" vertical="center" wrapText="1"/>
    </xf>
    <xf numFmtId="176" fontId="4" fillId="3" borderId="72" xfId="0" applyNumberFormat="1" applyFont="1" applyFill="1" applyBorder="1" applyAlignment="1">
      <alignment horizontal="center" vertical="center" wrapText="1"/>
    </xf>
    <xf numFmtId="176" fontId="4" fillId="3" borderId="73" xfId="0" applyNumberFormat="1" applyFont="1" applyFill="1" applyBorder="1" applyAlignment="1">
      <alignment horizontal="center" vertical="center" wrapText="1"/>
    </xf>
    <xf numFmtId="176" fontId="4" fillId="3" borderId="74" xfId="0" applyNumberFormat="1" applyFont="1" applyFill="1" applyBorder="1" applyAlignment="1">
      <alignment horizontal="center" vertical="center" wrapText="1"/>
    </xf>
    <xf numFmtId="177" fontId="4" fillId="3" borderId="73" xfId="0" applyNumberFormat="1" applyFont="1" applyFill="1" applyBorder="1" applyAlignment="1">
      <alignment horizontal="center" vertical="center" wrapText="1"/>
    </xf>
    <xf numFmtId="177" fontId="4" fillId="3" borderId="74" xfId="0" applyNumberFormat="1" applyFont="1" applyFill="1" applyBorder="1" applyAlignment="1">
      <alignment horizontal="center" vertical="center" wrapText="1"/>
    </xf>
    <xf numFmtId="10" fontId="4" fillId="0" borderId="73" xfId="0" applyNumberFormat="1" applyFont="1" applyBorder="1" applyAlignment="1">
      <alignment horizontal="center" vertical="center" wrapText="1"/>
    </xf>
    <xf numFmtId="10" fontId="4" fillId="0" borderId="74" xfId="0" applyNumberFormat="1" applyFont="1" applyBorder="1" applyAlignment="1">
      <alignment horizontal="center" vertical="center" wrapText="1"/>
    </xf>
    <xf numFmtId="10" fontId="4" fillId="0" borderId="77" xfId="0" applyNumberFormat="1" applyFont="1" applyBorder="1" applyAlignment="1">
      <alignment horizontal="center" vertical="center" wrapText="1"/>
    </xf>
    <xf numFmtId="10" fontId="4" fillId="0" borderId="78" xfId="0" applyNumberFormat="1" applyFont="1" applyBorder="1" applyAlignment="1">
      <alignment horizontal="center" vertical="center" wrapText="1"/>
    </xf>
    <xf numFmtId="10" fontId="4" fillId="5" borderId="73" xfId="0" applyNumberFormat="1" applyFont="1" applyFill="1" applyBorder="1" applyAlignment="1">
      <alignment horizontal="center" vertical="center" wrapText="1"/>
    </xf>
    <xf numFmtId="10" fontId="4" fillId="5" borderId="74" xfId="0" applyNumberFormat="1" applyFont="1" applyFill="1" applyBorder="1" applyAlignment="1">
      <alignment horizontal="center" vertical="center" wrapText="1"/>
    </xf>
    <xf numFmtId="10" fontId="4" fillId="5" borderId="77" xfId="0" applyNumberFormat="1" applyFont="1" applyFill="1" applyBorder="1" applyAlignment="1">
      <alignment horizontal="center" vertical="center" wrapText="1"/>
    </xf>
    <xf numFmtId="10" fontId="4" fillId="5" borderId="78" xfId="0" applyNumberFormat="1" applyFont="1" applyFill="1" applyBorder="1" applyAlignment="1">
      <alignment horizontal="center" vertical="center" wrapText="1"/>
    </xf>
    <xf numFmtId="10" fontId="4" fillId="6" borderId="71" xfId="0" applyNumberFormat="1" applyFont="1" applyFill="1" applyBorder="1" applyAlignment="1">
      <alignment horizontal="center" vertical="center" wrapText="1"/>
    </xf>
    <xf numFmtId="10" fontId="4" fillId="6" borderId="72" xfId="0" applyNumberFormat="1" applyFont="1" applyFill="1" applyBorder="1" applyAlignment="1">
      <alignment horizontal="center" vertical="center" wrapText="1"/>
    </xf>
    <xf numFmtId="10" fontId="4" fillId="6" borderId="79" xfId="0" applyNumberFormat="1" applyFont="1" applyFill="1" applyBorder="1" applyAlignment="1">
      <alignment horizontal="center" vertical="center" wrapText="1"/>
    </xf>
    <xf numFmtId="10" fontId="4" fillId="6" borderId="73" xfId="0" applyNumberFormat="1" applyFont="1" applyFill="1" applyBorder="1" applyAlignment="1">
      <alignment horizontal="center" vertical="center" wrapText="1"/>
    </xf>
    <xf numFmtId="10" fontId="4" fillId="6" borderId="74" xfId="0" applyNumberFormat="1" applyFont="1" applyFill="1" applyBorder="1" applyAlignment="1">
      <alignment horizontal="center" vertical="center" wrapText="1"/>
    </xf>
    <xf numFmtId="10" fontId="4" fillId="6" borderId="77" xfId="0" applyNumberFormat="1" applyFont="1" applyFill="1" applyBorder="1" applyAlignment="1">
      <alignment horizontal="center" vertical="center" wrapText="1"/>
    </xf>
    <xf numFmtId="10" fontId="4" fillId="6" borderId="78" xfId="0" applyNumberFormat="1" applyFont="1" applyFill="1" applyBorder="1" applyAlignment="1">
      <alignment horizontal="center" vertical="center" wrapText="1"/>
    </xf>
    <xf numFmtId="0" fontId="9" fillId="0" borderId="42" xfId="0" applyFont="1" applyBorder="1" applyAlignment="1" applyProtection="1">
      <alignment vertical="center"/>
      <protection locked="0"/>
    </xf>
    <xf numFmtId="0" fontId="5" fillId="0" borderId="42" xfId="0" applyFont="1" applyBorder="1" applyAlignment="1" applyProtection="1">
      <alignment vertical="center"/>
      <protection locked="0"/>
    </xf>
    <xf numFmtId="0" fontId="5" fillId="0" borderId="81" xfId="0" applyFont="1" applyBorder="1" applyAlignment="1" applyProtection="1">
      <alignment vertical="center"/>
      <protection locked="0"/>
    </xf>
    <xf numFmtId="0" fontId="9" fillId="0" borderId="4" xfId="0" applyFont="1" applyBorder="1" applyAlignment="1">
      <alignment horizontal="center" vertical="center"/>
    </xf>
    <xf numFmtId="38" fontId="9" fillId="0" borderId="14" xfId="1" applyFont="1" applyBorder="1" applyAlignment="1" applyProtection="1">
      <alignment vertical="center"/>
      <protection locked="0"/>
    </xf>
    <xf numFmtId="38" fontId="9" fillId="0" borderId="17" xfId="1" applyFont="1" applyBorder="1" applyAlignment="1" applyProtection="1">
      <alignment vertical="center"/>
      <protection locked="0"/>
    </xf>
    <xf numFmtId="38" fontId="9" fillId="0" borderId="20" xfId="1" applyFont="1" applyBorder="1" applyAlignment="1" applyProtection="1">
      <alignment vertical="center"/>
      <protection locked="0"/>
    </xf>
    <xf numFmtId="0" fontId="9" fillId="0" borderId="10" xfId="0" applyFont="1" applyBorder="1" applyAlignment="1" applyProtection="1">
      <alignment horizontal="right" vertical="center"/>
      <protection locked="0"/>
    </xf>
    <xf numFmtId="0" fontId="9" fillId="0" borderId="10" xfId="0" applyFont="1" applyBorder="1" applyAlignment="1">
      <alignment horizontal="right" vertical="center"/>
    </xf>
    <xf numFmtId="178" fontId="9" fillId="0" borderId="87" xfId="1" applyNumberFormat="1" applyFont="1" applyBorder="1" applyAlignment="1" applyProtection="1">
      <alignment vertical="center"/>
      <protection locked="0"/>
    </xf>
    <xf numFmtId="178" fontId="9" fillId="0" borderId="88" xfId="1" applyNumberFormat="1" applyFont="1" applyBorder="1" applyAlignment="1" applyProtection="1">
      <alignment vertical="center"/>
      <protection locked="0"/>
    </xf>
    <xf numFmtId="178" fontId="9" fillId="0" borderId="89" xfId="1" applyNumberFormat="1" applyFont="1" applyBorder="1" applyAlignment="1" applyProtection="1">
      <alignment vertical="center"/>
      <protection locked="0"/>
    </xf>
    <xf numFmtId="178" fontId="9" fillId="0" borderId="90" xfId="1" applyNumberFormat="1" applyFont="1" applyBorder="1" applyAlignment="1" applyProtection="1">
      <alignment vertical="center"/>
      <protection locked="0"/>
    </xf>
    <xf numFmtId="178" fontId="9" fillId="0" borderId="91" xfId="1" applyNumberFormat="1" applyFont="1" applyBorder="1" applyAlignment="1" applyProtection="1">
      <alignment vertical="center"/>
      <protection locked="0"/>
    </xf>
    <xf numFmtId="0" fontId="7" fillId="0" borderId="0" xfId="0" applyFont="1" applyAlignment="1">
      <alignment vertical="center"/>
    </xf>
    <xf numFmtId="177" fontId="4" fillId="3" borderId="77" xfId="0" applyNumberFormat="1" applyFont="1" applyFill="1" applyBorder="1" applyAlignment="1">
      <alignment horizontal="center" vertical="center" wrapText="1"/>
    </xf>
    <xf numFmtId="177" fontId="4" fillId="3" borderId="78" xfId="0" applyNumberFormat="1" applyFont="1" applyFill="1" applyBorder="1" applyAlignment="1">
      <alignment horizontal="center" vertical="center" wrapText="1"/>
    </xf>
    <xf numFmtId="10" fontId="4" fillId="0" borderId="79" xfId="0" applyNumberFormat="1" applyFont="1" applyBorder="1" applyAlignment="1">
      <alignment horizontal="center" vertical="center" wrapText="1"/>
    </xf>
    <xf numFmtId="10" fontId="4" fillId="0" borderId="80" xfId="0" applyNumberFormat="1" applyFont="1" applyBorder="1" applyAlignment="1">
      <alignment horizontal="center" vertical="center" wrapText="1"/>
    </xf>
    <xf numFmtId="177" fontId="4" fillId="4" borderId="75" xfId="0" applyNumberFormat="1" applyFont="1" applyFill="1" applyBorder="1" applyAlignment="1">
      <alignment horizontal="center" vertical="center" wrapText="1"/>
    </xf>
    <xf numFmtId="177" fontId="4" fillId="4" borderId="76" xfId="0" applyNumberFormat="1" applyFont="1" applyFill="1" applyBorder="1" applyAlignment="1">
      <alignment horizontal="center" vertical="center" wrapText="1"/>
    </xf>
    <xf numFmtId="10" fontId="4" fillId="5" borderId="80" xfId="0" applyNumberFormat="1" applyFont="1" applyFill="1" applyBorder="1" applyAlignment="1">
      <alignment horizontal="center" vertical="center" wrapText="1"/>
    </xf>
    <xf numFmtId="10" fontId="4" fillId="7" borderId="79" xfId="0" applyNumberFormat="1" applyFont="1" applyFill="1" applyBorder="1" applyAlignment="1">
      <alignment horizontal="center" vertical="center" wrapText="1"/>
    </xf>
    <xf numFmtId="41" fontId="5" fillId="0" borderId="0" xfId="0" applyNumberFormat="1" applyFont="1" applyAlignment="1" applyProtection="1">
      <alignment vertical="center"/>
      <protection locked="0"/>
    </xf>
    <xf numFmtId="0" fontId="9" fillId="0" borderId="0" xfId="0" applyFont="1" applyAlignment="1">
      <alignment horizontal="right" vertical="center"/>
    </xf>
    <xf numFmtId="0" fontId="5" fillId="0" borderId="100" xfId="0" applyFont="1" applyBorder="1" applyAlignment="1">
      <alignment horizontal="center" vertical="distributed"/>
    </xf>
    <xf numFmtId="0" fontId="5" fillId="0" borderId="33" xfId="0" applyFont="1" applyBorder="1" applyAlignment="1">
      <alignment horizontal="center" vertical="distributed"/>
    </xf>
    <xf numFmtId="0" fontId="5" fillId="2" borderId="23" xfId="0" applyFont="1" applyFill="1" applyBorder="1" applyAlignment="1">
      <alignment horizontal="center" vertical="distributed"/>
    </xf>
    <xf numFmtId="0" fontId="5" fillId="0" borderId="23" xfId="0" applyFont="1" applyBorder="1" applyAlignment="1">
      <alignment horizontal="center" vertical="distributed"/>
    </xf>
    <xf numFmtId="0" fontId="5" fillId="0" borderId="27" xfId="0" applyFont="1" applyBorder="1" applyAlignment="1">
      <alignment horizontal="center" vertical="distributed"/>
    </xf>
    <xf numFmtId="0" fontId="9" fillId="0" borderId="5"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vertical="distributed"/>
    </xf>
    <xf numFmtId="0" fontId="0" fillId="0" borderId="0" xfId="0" applyAlignment="1">
      <alignment vertical="top" textRotation="255"/>
    </xf>
    <xf numFmtId="0" fontId="11" fillId="0" borderId="0" xfId="0" applyFont="1" applyAlignment="1">
      <alignment vertical="top"/>
    </xf>
    <xf numFmtId="0" fontId="0" fillId="0" borderId="0" xfId="0" applyAlignment="1">
      <alignment vertical="top"/>
    </xf>
    <xf numFmtId="0" fontId="0" fillId="0" borderId="22" xfId="0" applyBorder="1"/>
    <xf numFmtId="0" fontId="0" fillId="0" borderId="66" xfId="0" applyBorder="1" applyAlignment="1">
      <alignment horizontal="center"/>
    </xf>
    <xf numFmtId="0" fontId="0" fillId="0" borderId="66" xfId="0" applyBorder="1" applyAlignment="1">
      <alignment horizontal="left"/>
    </xf>
    <xf numFmtId="0" fontId="0" fillId="0" borderId="3" xfId="0" quotePrefix="1" applyBorder="1" applyAlignment="1">
      <alignment horizontal="center"/>
    </xf>
    <xf numFmtId="176" fontId="0" fillId="0" borderId="0" xfId="0" applyNumberFormat="1"/>
    <xf numFmtId="177" fontId="0" fillId="0" borderId="0" xfId="0" applyNumberFormat="1"/>
    <xf numFmtId="177" fontId="4" fillId="0" borderId="95" xfId="0" applyNumberFormat="1" applyFont="1" applyBorder="1" applyAlignment="1">
      <alignment horizontal="center" vertical="center" wrapText="1"/>
    </xf>
    <xf numFmtId="177" fontId="4" fillId="0" borderId="107" xfId="0" applyNumberFormat="1" applyFont="1" applyBorder="1" applyAlignment="1">
      <alignment horizontal="center" vertical="center" wrapText="1"/>
    </xf>
    <xf numFmtId="177" fontId="4" fillId="0" borderId="73" xfId="0" applyNumberFormat="1" applyFont="1" applyBorder="1" applyAlignment="1">
      <alignment horizontal="center" vertical="center" wrapText="1"/>
    </xf>
    <xf numFmtId="177" fontId="4" fillId="0" borderId="74" xfId="0" applyNumberFormat="1" applyFont="1" applyBorder="1" applyAlignment="1">
      <alignment horizontal="center" vertical="center" wrapText="1"/>
    </xf>
    <xf numFmtId="10" fontId="0" fillId="0" borderId="0" xfId="0" applyNumberFormat="1"/>
    <xf numFmtId="177" fontId="4" fillId="4" borderId="73" xfId="0" applyNumberFormat="1" applyFont="1" applyFill="1" applyBorder="1" applyAlignment="1">
      <alignment horizontal="center" vertical="center" wrapText="1"/>
    </xf>
    <xf numFmtId="177" fontId="4" fillId="4" borderId="74" xfId="0" applyNumberFormat="1" applyFont="1" applyFill="1" applyBorder="1" applyAlignment="1">
      <alignment horizontal="center" vertical="center" wrapText="1"/>
    </xf>
    <xf numFmtId="177" fontId="4" fillId="4" borderId="2" xfId="0" applyNumberFormat="1" applyFont="1" applyFill="1" applyBorder="1" applyAlignment="1">
      <alignment horizontal="center" vertical="center" wrapText="1"/>
    </xf>
    <xf numFmtId="177" fontId="4" fillId="4" borderId="106" xfId="0" applyNumberFormat="1" applyFont="1" applyFill="1" applyBorder="1" applyAlignment="1">
      <alignment horizontal="center" vertical="center" wrapText="1"/>
    </xf>
    <xf numFmtId="177" fontId="4" fillId="7" borderId="95" xfId="0" applyNumberFormat="1" applyFont="1" applyFill="1" applyBorder="1" applyAlignment="1">
      <alignment horizontal="center" vertical="center" wrapText="1"/>
    </xf>
    <xf numFmtId="177" fontId="4" fillId="7" borderId="107" xfId="0" applyNumberFormat="1" applyFont="1" applyFill="1" applyBorder="1" applyAlignment="1">
      <alignment horizontal="center" vertical="center" wrapText="1"/>
    </xf>
    <xf numFmtId="177" fontId="4" fillId="7" borderId="73" xfId="0" applyNumberFormat="1" applyFont="1" applyFill="1" applyBorder="1" applyAlignment="1">
      <alignment horizontal="center" vertical="center" wrapText="1"/>
    </xf>
    <xf numFmtId="177" fontId="4" fillId="7" borderId="74" xfId="0" applyNumberFormat="1" applyFont="1" applyFill="1" applyBorder="1" applyAlignment="1">
      <alignment horizontal="center" vertical="center" wrapText="1"/>
    </xf>
    <xf numFmtId="0" fontId="1" fillId="0" borderId="0" xfId="42">
      <alignment vertical="center"/>
    </xf>
    <xf numFmtId="10" fontId="4" fillId="6" borderId="80" xfId="0" applyNumberFormat="1" applyFont="1" applyFill="1" applyBorder="1" applyAlignment="1">
      <alignment horizontal="center" vertical="center" wrapText="1"/>
    </xf>
    <xf numFmtId="2" fontId="0" fillId="0" borderId="5" xfId="0" applyNumberFormat="1" applyBorder="1" applyAlignment="1">
      <alignment horizontal="right"/>
    </xf>
    <xf numFmtId="2" fontId="0" fillId="0" borderId="83" xfId="0" applyNumberFormat="1" applyBorder="1" applyAlignment="1">
      <alignment horizontal="right"/>
    </xf>
    <xf numFmtId="2" fontId="0" fillId="0" borderId="82" xfId="0" applyNumberFormat="1" applyBorder="1" applyAlignment="1">
      <alignment horizontal="right"/>
    </xf>
    <xf numFmtId="2" fontId="0" fillId="0" borderId="86" xfId="0" applyNumberFormat="1" applyBorder="1" applyAlignment="1">
      <alignment horizontal="right"/>
    </xf>
    <xf numFmtId="2" fontId="0" fillId="7" borderId="5" xfId="0" applyNumberFormat="1" applyFill="1" applyBorder="1" applyAlignment="1">
      <alignment horizontal="right"/>
    </xf>
    <xf numFmtId="2" fontId="0" fillId="7" borderId="83" xfId="0" applyNumberFormat="1" applyFill="1" applyBorder="1" applyAlignment="1">
      <alignment horizontal="right"/>
    </xf>
    <xf numFmtId="2" fontId="0" fillId="5" borderId="82" xfId="0" applyNumberFormat="1" applyFill="1" applyBorder="1" applyAlignment="1">
      <alignment horizontal="right"/>
    </xf>
    <xf numFmtId="2" fontId="0" fillId="5" borderId="83" xfId="0" applyNumberFormat="1" applyFill="1" applyBorder="1" applyAlignment="1">
      <alignment horizontal="right"/>
    </xf>
    <xf numFmtId="2" fontId="0" fillId="5" borderId="86" xfId="0" applyNumberFormat="1" applyFill="1" applyBorder="1" applyAlignment="1">
      <alignment horizontal="right"/>
    </xf>
    <xf numFmtId="2" fontId="0" fillId="6" borderId="85" xfId="0" applyNumberFormat="1" applyFill="1" applyBorder="1" applyAlignment="1">
      <alignment horizontal="right"/>
    </xf>
    <xf numFmtId="2" fontId="0" fillId="6" borderId="82" xfId="0" applyNumberFormat="1" applyFill="1" applyBorder="1" applyAlignment="1">
      <alignment horizontal="right"/>
    </xf>
    <xf numFmtId="2" fontId="0" fillId="6" borderId="83" xfId="0" applyNumberFormat="1" applyFill="1" applyBorder="1" applyAlignment="1">
      <alignment horizontal="right"/>
    </xf>
    <xf numFmtId="2" fontId="0" fillId="6" borderId="86" xfId="0" applyNumberFormat="1" applyFill="1" applyBorder="1" applyAlignment="1">
      <alignment horizontal="right"/>
    </xf>
    <xf numFmtId="1" fontId="0" fillId="3" borderId="85" xfId="0" applyNumberFormat="1" applyFill="1" applyBorder="1"/>
    <xf numFmtId="1" fontId="0" fillId="3" borderId="83" xfId="0" applyNumberFormat="1" applyFill="1" applyBorder="1"/>
    <xf numFmtId="1" fontId="0" fillId="3" borderId="83" xfId="0" applyNumberFormat="1" applyFill="1" applyBorder="1" applyAlignment="1">
      <alignment horizontal="right"/>
    </xf>
    <xf numFmtId="1" fontId="0" fillId="3" borderId="86" xfId="0" applyNumberFormat="1" applyFill="1" applyBorder="1"/>
    <xf numFmtId="1" fontId="0" fillId="4" borderId="83" xfId="0" applyNumberFormat="1" applyFill="1" applyBorder="1" applyAlignment="1">
      <alignment horizontal="right"/>
    </xf>
    <xf numFmtId="1" fontId="0" fillId="4" borderId="29" xfId="0" applyNumberFormat="1" applyFill="1" applyBorder="1" applyAlignment="1">
      <alignment horizontal="right"/>
    </xf>
    <xf numFmtId="1" fontId="0" fillId="4" borderId="84" xfId="0" applyNumberFormat="1" applyFill="1" applyBorder="1" applyAlignment="1">
      <alignment horizontal="right"/>
    </xf>
    <xf numFmtId="0" fontId="28" fillId="0" borderId="0" xfId="0" applyFont="1"/>
    <xf numFmtId="2" fontId="0" fillId="5" borderId="83" xfId="0" applyNumberFormat="1" applyFill="1" applyBorder="1" applyAlignment="1">
      <alignment horizontal="right" wrapText="1"/>
    </xf>
    <xf numFmtId="0" fontId="5" fillId="39" borderId="5" xfId="0" applyFont="1" applyFill="1" applyBorder="1" applyAlignment="1">
      <alignment horizontal="center" vertical="center"/>
    </xf>
    <xf numFmtId="0" fontId="5" fillId="39" borderId="29" xfId="0" applyFont="1" applyFill="1" applyBorder="1"/>
    <xf numFmtId="0" fontId="5" fillId="39" borderId="108" xfId="0" applyFont="1" applyFill="1" applyBorder="1"/>
    <xf numFmtId="0" fontId="5" fillId="39" borderId="64" xfId="0" applyFont="1" applyFill="1" applyBorder="1"/>
    <xf numFmtId="0" fontId="5" fillId="39" borderId="24" xfId="0" applyFont="1" applyFill="1" applyBorder="1"/>
    <xf numFmtId="0" fontId="5" fillId="0" borderId="23" xfId="0" applyFont="1" applyBorder="1" applyAlignment="1">
      <alignment horizontal="center" vertical="center"/>
    </xf>
    <xf numFmtId="0" fontId="5" fillId="2" borderId="22" xfId="0" applyFont="1" applyFill="1" applyBorder="1" applyAlignment="1">
      <alignment vertical="center" wrapText="1"/>
    </xf>
    <xf numFmtId="0" fontId="5" fillId="0" borderId="23" xfId="0" applyFont="1" applyBorder="1"/>
    <xf numFmtId="0" fontId="5" fillId="0" borderId="55" xfId="0" applyFont="1" applyBorder="1"/>
    <xf numFmtId="0" fontId="5" fillId="0" borderId="33" xfId="0" applyFont="1" applyBorder="1"/>
    <xf numFmtId="0" fontId="5" fillId="0" borderId="38" xfId="0" applyFont="1" applyBorder="1"/>
    <xf numFmtId="0" fontId="5" fillId="2" borderId="23" xfId="0" applyFont="1" applyFill="1" applyBorder="1"/>
    <xf numFmtId="0" fontId="5" fillId="0" borderId="33" xfId="0" applyFont="1" applyBorder="1" applyAlignment="1">
      <alignment vertical="distributed"/>
    </xf>
    <xf numFmtId="0" fontId="5" fillId="0" borderId="119" xfId="0" applyFont="1" applyBorder="1" applyAlignment="1">
      <alignment horizontal="center" vertical="distributed"/>
    </xf>
    <xf numFmtId="0" fontId="5" fillId="0" borderId="120" xfId="0" applyFont="1" applyBorder="1" applyAlignment="1">
      <alignment horizontal="center" vertical="distributed"/>
    </xf>
    <xf numFmtId="0" fontId="5" fillId="0" borderId="121" xfId="0" applyFont="1" applyBorder="1" applyAlignment="1">
      <alignment horizontal="center" vertical="distributed"/>
    </xf>
    <xf numFmtId="0" fontId="5" fillId="2" borderId="1" xfId="0" applyFont="1" applyFill="1" applyBorder="1" applyAlignment="1">
      <alignment horizontal="center" vertical="distributed"/>
    </xf>
    <xf numFmtId="0" fontId="5" fillId="0" borderId="122" xfId="0" applyFont="1" applyBorder="1" applyAlignment="1">
      <alignment horizontal="center" vertical="distributed"/>
    </xf>
    <xf numFmtId="0" fontId="5" fillId="0" borderId="42" xfId="0" applyFont="1" applyBorder="1" applyAlignment="1">
      <alignment horizontal="center" vertical="center" shrinkToFit="1"/>
    </xf>
    <xf numFmtId="41" fontId="5" fillId="2" borderId="42" xfId="0" applyNumberFormat="1" applyFont="1" applyFill="1" applyBorder="1" applyAlignment="1" applyProtection="1">
      <alignment horizontal="right" vertical="center"/>
      <protection locked="0"/>
    </xf>
    <xf numFmtId="41" fontId="5" fillId="0" borderId="42" xfId="0" applyNumberFormat="1" applyFont="1" applyBorder="1"/>
    <xf numFmtId="0" fontId="5" fillId="0" borderId="23" xfId="0" applyFont="1" applyBorder="1" applyAlignment="1">
      <alignment vertical="center" shrinkToFit="1"/>
    </xf>
    <xf numFmtId="0" fontId="5" fillId="0" borderId="27" xfId="0" applyFont="1" applyBorder="1"/>
    <xf numFmtId="41" fontId="5" fillId="0" borderId="27" xfId="0" applyNumberFormat="1" applyFont="1" applyBorder="1" applyAlignment="1" applyProtection="1">
      <alignment horizontal="right" vertical="center"/>
      <protection locked="0"/>
    </xf>
    <xf numFmtId="41" fontId="5" fillId="0" borderId="33" xfId="0" applyNumberFormat="1" applyFont="1" applyBorder="1" applyAlignment="1" applyProtection="1">
      <alignment horizontal="right" vertical="center"/>
      <protection locked="0"/>
    </xf>
    <xf numFmtId="41" fontId="5" fillId="0" borderId="38" xfId="0" applyNumberFormat="1" applyFont="1" applyBorder="1" applyAlignment="1" applyProtection="1">
      <alignment horizontal="right" vertical="center"/>
      <protection locked="0"/>
    </xf>
    <xf numFmtId="41" fontId="5" fillId="2" borderId="23" xfId="0" applyNumberFormat="1" applyFont="1" applyFill="1" applyBorder="1" applyAlignment="1" applyProtection="1">
      <alignment horizontal="right" vertical="center"/>
      <protection locked="0"/>
    </xf>
    <xf numFmtId="41" fontId="5" fillId="0" borderId="55" xfId="0" applyNumberFormat="1" applyFont="1" applyBorder="1" applyAlignment="1" applyProtection="1">
      <alignment horizontal="right" vertical="center"/>
      <protection locked="0"/>
    </xf>
    <xf numFmtId="41" fontId="5" fillId="0" borderId="42" xfId="0" applyNumberFormat="1" applyFont="1" applyBorder="1" applyAlignment="1">
      <alignment horizontal="right" vertical="center"/>
    </xf>
    <xf numFmtId="0" fontId="29" fillId="0" borderId="0" xfId="0" applyFont="1" applyAlignment="1">
      <alignment vertical="top"/>
    </xf>
    <xf numFmtId="0" fontId="9" fillId="0" borderId="66" xfId="0" applyFont="1" applyBorder="1" applyAlignment="1">
      <alignment horizontal="center" vertical="center"/>
    </xf>
    <xf numFmtId="0" fontId="9" fillId="0" borderId="123" xfId="0" applyFont="1" applyBorder="1" applyAlignment="1">
      <alignment horizontal="center" vertical="center"/>
    </xf>
    <xf numFmtId="0" fontId="5" fillId="0" borderId="101" xfId="0" applyFont="1" applyBorder="1" applyAlignment="1">
      <alignment horizontal="center" vertical="center" wrapText="1"/>
    </xf>
    <xf numFmtId="0" fontId="5" fillId="0" borderId="50" xfId="0" applyFont="1" applyBorder="1" applyAlignment="1">
      <alignment horizontal="center" vertical="center" wrapText="1"/>
    </xf>
    <xf numFmtId="0" fontId="5" fillId="2" borderId="93" xfId="0" applyFont="1" applyFill="1" applyBorder="1" applyAlignment="1">
      <alignment horizontal="center" vertical="distributed"/>
    </xf>
    <xf numFmtId="0" fontId="5" fillId="2" borderId="42" xfId="0" applyFont="1" applyFill="1" applyBorder="1" applyAlignment="1">
      <alignment horizontal="center" vertical="distributed"/>
    </xf>
    <xf numFmtId="0" fontId="5" fillId="0" borderId="93" xfId="0" applyFont="1" applyBorder="1" applyAlignment="1">
      <alignment horizontal="center" vertical="distributed"/>
    </xf>
    <xf numFmtId="0" fontId="5" fillId="0" borderId="42" xfId="0" applyFont="1" applyBorder="1" applyAlignment="1">
      <alignment horizontal="center" vertical="distributed"/>
    </xf>
    <xf numFmtId="178" fontId="9" fillId="0" borderId="71" xfId="1" applyNumberFormat="1" applyFont="1" applyBorder="1" applyAlignment="1" applyProtection="1">
      <alignment horizontal="right" vertical="center"/>
      <protection locked="0"/>
    </xf>
    <xf numFmtId="178" fontId="9" fillId="0" borderId="103" xfId="1" applyNumberFormat="1" applyFont="1" applyBorder="1" applyAlignment="1" applyProtection="1">
      <alignment horizontal="right" vertical="center"/>
      <protection locked="0"/>
    </xf>
    <xf numFmtId="178" fontId="9" fillId="0" borderId="73" xfId="1" applyNumberFormat="1" applyFont="1" applyBorder="1" applyAlignment="1" applyProtection="1">
      <alignment horizontal="right" vertical="center"/>
      <protection locked="0"/>
    </xf>
    <xf numFmtId="178" fontId="9" fillId="0" borderId="104" xfId="1" applyNumberFormat="1" applyFont="1" applyBorder="1" applyAlignment="1" applyProtection="1">
      <alignment horizontal="right" vertical="center"/>
      <protection locked="0"/>
    </xf>
    <xf numFmtId="178" fontId="9" fillId="0" borderId="77" xfId="1" applyNumberFormat="1" applyFont="1" applyBorder="1" applyAlignment="1" applyProtection="1">
      <alignment horizontal="right" vertical="center"/>
      <protection locked="0"/>
    </xf>
    <xf numFmtId="178" fontId="9" fillId="0" borderId="105" xfId="1" applyNumberFormat="1" applyFont="1" applyBorder="1" applyAlignment="1" applyProtection="1">
      <alignment horizontal="right" vertical="center"/>
      <protection locked="0"/>
    </xf>
    <xf numFmtId="0" fontId="5" fillId="0" borderId="100" xfId="0" applyFont="1" applyBorder="1" applyAlignment="1">
      <alignment horizontal="center" vertical="distributed"/>
    </xf>
    <xf numFmtId="0" fontId="5" fillId="0" borderId="35" xfId="0" applyFont="1" applyBorder="1" applyAlignment="1">
      <alignment horizontal="center" vertical="distributed"/>
    </xf>
    <xf numFmtId="0" fontId="9" fillId="0" borderId="93" xfId="0" applyFont="1" applyBorder="1" applyAlignment="1">
      <alignment horizontal="center"/>
    </xf>
    <xf numFmtId="0" fontId="9" fillId="0" borderId="42" xfId="0" applyFont="1" applyBorder="1" applyAlignment="1">
      <alignment horizontal="center"/>
    </xf>
    <xf numFmtId="0" fontId="9" fillId="0" borderId="4" xfId="0" applyFont="1" applyBorder="1" applyAlignment="1">
      <alignment horizontal="center"/>
    </xf>
    <xf numFmtId="0" fontId="5" fillId="0" borderId="0" xfId="0" applyFont="1" applyAlignment="1">
      <alignment horizontal="center" vertical="distributed"/>
    </xf>
    <xf numFmtId="0" fontId="5" fillId="0" borderId="0" xfId="0" applyFont="1" applyAlignment="1">
      <alignment horizontal="center" vertical="distributed" wrapText="1"/>
    </xf>
    <xf numFmtId="0" fontId="5" fillId="0" borderId="101" xfId="0" applyFont="1" applyBorder="1" applyAlignment="1">
      <alignment horizontal="center" vertical="distributed"/>
    </xf>
    <xf numFmtId="0" fontId="5" fillId="0" borderId="50" xfId="0" applyFont="1" applyBorder="1" applyAlignment="1">
      <alignment horizontal="center" vertical="distributed"/>
    </xf>
    <xf numFmtId="0" fontId="5" fillId="0" borderId="99" xfId="0" applyFont="1" applyBorder="1" applyAlignment="1">
      <alignment horizontal="center" vertical="distributed"/>
    </xf>
    <xf numFmtId="0" fontId="5" fillId="0" borderId="30" xfId="0" applyFont="1" applyBorder="1" applyAlignment="1">
      <alignment horizontal="center" vertical="distributed"/>
    </xf>
    <xf numFmtId="0" fontId="9" fillId="0" borderId="5" xfId="0" applyFont="1" applyBorder="1" applyAlignment="1">
      <alignment vertical="center"/>
    </xf>
    <xf numFmtId="0" fontId="5" fillId="0" borderId="29" xfId="0" applyFont="1" applyBorder="1" applyAlignment="1">
      <alignment vertical="center"/>
    </xf>
    <xf numFmtId="0" fontId="5" fillId="0" borderId="64" xfId="0" applyFont="1" applyBorder="1" applyAlignment="1">
      <alignment vertical="center"/>
    </xf>
    <xf numFmtId="0" fontId="9" fillId="0" borderId="1" xfId="0" applyFont="1" applyBorder="1" applyAlignment="1">
      <alignment horizontal="center" vertical="center"/>
    </xf>
    <xf numFmtId="0" fontId="9" fillId="0" borderId="42" xfId="0" applyFont="1" applyBorder="1" applyAlignment="1">
      <alignment horizontal="center" vertical="center"/>
    </xf>
    <xf numFmtId="0" fontId="5" fillId="0" borderId="42" xfId="0" applyFont="1" applyBorder="1" applyAlignment="1">
      <alignment horizontal="center" vertical="center"/>
    </xf>
    <xf numFmtId="0" fontId="5" fillId="0" borderId="4" xfId="0" applyFont="1" applyBorder="1" applyAlignment="1">
      <alignment horizontal="center" vertical="center"/>
    </xf>
    <xf numFmtId="0" fontId="9" fillId="0" borderId="1" xfId="0" applyFont="1" applyBorder="1" applyAlignment="1">
      <alignment horizontal="left" vertical="center"/>
    </xf>
    <xf numFmtId="0" fontId="5" fillId="0" borderId="42" xfId="0" applyFont="1" applyBorder="1" applyAlignment="1">
      <alignment horizontal="left" vertical="center"/>
    </xf>
    <xf numFmtId="0" fontId="5" fillId="0" borderId="4" xfId="0" applyFont="1" applyBorder="1" applyAlignment="1">
      <alignment horizontal="left" vertical="center"/>
    </xf>
    <xf numFmtId="0" fontId="5" fillId="0" borderId="93" xfId="0" applyFont="1" applyBorder="1" applyAlignment="1">
      <alignment horizontal="center" vertical="center"/>
    </xf>
    <xf numFmtId="0" fontId="9" fillId="0" borderId="77" xfId="0" applyFont="1" applyBorder="1" applyAlignment="1" applyProtection="1">
      <alignment vertical="center"/>
      <protection locked="0"/>
    </xf>
    <xf numFmtId="0" fontId="5" fillId="0" borderId="94" xfId="0" applyFont="1" applyBorder="1" applyAlignment="1">
      <alignment vertical="center"/>
    </xf>
    <xf numFmtId="0" fontId="9" fillId="0" borderId="95" xfId="0" applyFont="1" applyBorder="1" applyAlignment="1">
      <alignment vertical="center"/>
    </xf>
    <xf numFmtId="0" fontId="5" fillId="0" borderId="81" xfId="0" applyFont="1" applyBorder="1" applyAlignment="1">
      <alignment vertical="center"/>
    </xf>
    <xf numFmtId="0" fontId="5" fillId="0" borderId="52" xfId="0" applyFont="1" applyBorder="1" applyAlignment="1">
      <alignment vertical="center"/>
    </xf>
    <xf numFmtId="0" fontId="5" fillId="0" borderId="97" xfId="0" applyFont="1" applyBorder="1" applyAlignment="1">
      <alignment vertical="center"/>
    </xf>
    <xf numFmtId="0" fontId="9" fillId="0" borderId="71" xfId="0" applyFont="1" applyBorder="1" applyAlignment="1">
      <alignment vertical="center"/>
    </xf>
    <xf numFmtId="0" fontId="5" fillId="0" borderId="98" xfId="0" applyFont="1" applyBorder="1"/>
    <xf numFmtId="41" fontId="5" fillId="0" borderId="34" xfId="0" applyNumberFormat="1" applyFont="1" applyBorder="1" applyAlignment="1" applyProtection="1">
      <alignment horizontal="center" vertical="center"/>
      <protection locked="0"/>
    </xf>
    <xf numFmtId="41" fontId="5" fillId="0" borderId="33" xfId="0" applyNumberFormat="1" applyFont="1" applyBorder="1" applyAlignment="1" applyProtection="1">
      <alignment horizontal="center" vertical="center"/>
      <protection locked="0"/>
    </xf>
    <xf numFmtId="0" fontId="9" fillId="0" borderId="1" xfId="0" quotePrefix="1" applyFont="1" applyBorder="1" applyAlignment="1">
      <alignment horizontal="left" vertical="center" shrinkToFit="1"/>
    </xf>
    <xf numFmtId="0" fontId="5" fillId="0" borderId="4" xfId="0" applyFont="1" applyBorder="1" applyAlignment="1">
      <alignment horizontal="left" vertical="center" shrinkToFit="1"/>
    </xf>
    <xf numFmtId="0" fontId="9" fillId="0" borderId="1" xfId="0" applyFont="1" applyBorder="1" applyAlignment="1">
      <alignment horizontal="center"/>
    </xf>
    <xf numFmtId="0" fontId="5" fillId="0" borderId="42" xfId="0" applyFont="1" applyBorder="1" applyAlignment="1">
      <alignment horizontal="center"/>
    </xf>
    <xf numFmtId="0" fontId="5" fillId="0" borderId="42" xfId="0" applyFont="1" applyBorder="1"/>
    <xf numFmtId="0" fontId="9" fillId="0" borderId="95" xfId="0" applyFont="1" applyBorder="1" applyAlignment="1">
      <alignment horizontal="left" vertical="center"/>
    </xf>
    <xf numFmtId="0" fontId="5" fillId="0" borderId="96" xfId="0" applyFont="1" applyBorder="1" applyAlignment="1">
      <alignment horizontal="left" vertical="center"/>
    </xf>
    <xf numFmtId="0" fontId="9" fillId="0" borderId="73" xfId="0" applyFont="1" applyBorder="1" applyAlignment="1" applyProtection="1">
      <alignment vertical="center"/>
      <protection locked="0"/>
    </xf>
    <xf numFmtId="0" fontId="5" fillId="0" borderId="92" xfId="0" applyFont="1" applyBorder="1" applyAlignment="1">
      <alignment vertical="center"/>
    </xf>
    <xf numFmtId="0" fontId="9" fillId="0" borderId="118" xfId="0" applyFont="1" applyBorder="1" applyAlignment="1">
      <alignment horizontal="center" vertical="center"/>
    </xf>
    <xf numFmtId="41" fontId="5" fillId="0" borderId="28" xfId="0" applyNumberFormat="1" applyFont="1" applyBorder="1" applyAlignment="1" applyProtection="1">
      <alignment horizontal="center" vertical="center"/>
      <protection locked="0"/>
    </xf>
    <xf numFmtId="41" fontId="5" fillId="0" borderId="27" xfId="0" applyNumberFormat="1" applyFont="1" applyBorder="1" applyAlignment="1" applyProtection="1">
      <alignment horizontal="center" vertical="center"/>
      <protection locked="0"/>
    </xf>
    <xf numFmtId="41" fontId="5" fillId="0" borderId="49" xfId="0" applyNumberFormat="1" applyFont="1" applyBorder="1" applyAlignment="1" applyProtection="1">
      <alignment horizontal="center" vertical="center"/>
      <protection locked="0"/>
    </xf>
    <xf numFmtId="41" fontId="5" fillId="0" borderId="102" xfId="0" applyNumberFormat="1" applyFont="1" applyBorder="1" applyAlignment="1" applyProtection="1">
      <alignment horizontal="center" vertical="center"/>
      <protection locked="0"/>
    </xf>
    <xf numFmtId="0" fontId="30" fillId="0" borderId="0" xfId="0" applyFont="1" applyAlignment="1">
      <alignment horizontal="center" vertical="center"/>
    </xf>
    <xf numFmtId="0" fontId="0" fillId="0" borderId="3" xfId="0" applyBorder="1" applyAlignment="1">
      <alignment horizontal="center"/>
    </xf>
    <xf numFmtId="0" fontId="0" fillId="0" borderId="95" xfId="0" applyBorder="1" applyAlignment="1">
      <alignment vertical="top" textRotation="255"/>
    </xf>
    <xf numFmtId="0" fontId="0" fillId="0" borderId="81" xfId="0" applyBorder="1"/>
    <xf numFmtId="0" fontId="0" fillId="0" borderId="96" xfId="0" applyBorder="1"/>
    <xf numFmtId="0" fontId="0" fillId="0" borderId="2" xfId="0" applyBorder="1"/>
    <xf numFmtId="0" fontId="0" fillId="0" borderId="0" xfId="0"/>
    <xf numFmtId="0" fontId="0" fillId="0" borderId="46" xfId="0" applyBorder="1"/>
    <xf numFmtId="0" fontId="0" fillId="0" borderId="52" xfId="0" applyBorder="1"/>
    <xf numFmtId="0" fontId="0" fillId="0" borderId="6" xfId="0" applyBorder="1"/>
    <xf numFmtId="0" fontId="0" fillId="0" borderId="97" xfId="0" applyBorder="1"/>
    <xf numFmtId="10" fontId="4" fillId="6" borderId="71" xfId="0" applyNumberFormat="1" applyFont="1" applyFill="1" applyBorder="1" applyAlignment="1">
      <alignment vertical="center" textRotation="255" shrinkToFit="1"/>
    </xf>
    <xf numFmtId="10" fontId="4" fillId="6" borderId="79" xfId="0" applyNumberFormat="1" applyFont="1" applyFill="1" applyBorder="1" applyAlignment="1">
      <alignment vertical="center" textRotation="255" shrinkToFit="1"/>
    </xf>
    <xf numFmtId="10" fontId="0" fillId="0" borderId="73" xfId="0" applyNumberFormat="1" applyBorder="1" applyAlignment="1">
      <alignment vertical="center" textRotation="255" shrinkToFit="1"/>
    </xf>
    <xf numFmtId="10" fontId="0" fillId="0" borderId="77" xfId="0" applyNumberFormat="1" applyBorder="1" applyAlignment="1">
      <alignment vertical="center" textRotation="255" shrinkToFit="1"/>
    </xf>
    <xf numFmtId="176" fontId="4" fillId="3" borderId="95" xfId="0" applyNumberFormat="1" applyFont="1" applyFill="1" applyBorder="1" applyAlignment="1">
      <alignment vertical="center" textRotation="255" shrinkToFit="1"/>
    </xf>
    <xf numFmtId="176" fontId="0" fillId="0" borderId="2" xfId="0" applyNumberFormat="1" applyBorder="1" applyAlignment="1">
      <alignment vertical="center" textRotation="255" shrinkToFit="1"/>
    </xf>
    <xf numFmtId="176" fontId="0" fillId="0" borderId="52" xfId="0" applyNumberFormat="1" applyBorder="1" applyAlignment="1">
      <alignment vertical="center" textRotation="255" shrinkToFit="1"/>
    </xf>
    <xf numFmtId="9" fontId="4" fillId="4" borderId="29" xfId="0" applyNumberFormat="1" applyFont="1" applyFill="1" applyBorder="1" applyAlignment="1">
      <alignment horizontal="center" vertical="center" textRotation="255" wrapText="1" shrinkToFit="1"/>
    </xf>
    <xf numFmtId="9" fontId="4" fillId="4" borderId="29" xfId="0" applyNumberFormat="1" applyFont="1" applyFill="1" applyBorder="1" applyAlignment="1">
      <alignment horizontal="center" vertical="center" textRotation="255" shrinkToFit="1"/>
    </xf>
    <xf numFmtId="10" fontId="4" fillId="0" borderId="5" xfId="0" applyNumberFormat="1" applyFont="1" applyBorder="1" applyAlignment="1">
      <alignment horizontal="center" vertical="center" textRotation="255" shrinkToFit="1"/>
    </xf>
    <xf numFmtId="10" fontId="4" fillId="0" borderId="29" xfId="0" applyNumberFormat="1" applyFont="1" applyBorder="1" applyAlignment="1">
      <alignment horizontal="center" vertical="center" textRotation="255" shrinkToFit="1"/>
    </xf>
    <xf numFmtId="10" fontId="4" fillId="0" borderId="64" xfId="0" applyNumberFormat="1" applyFont="1" applyBorder="1" applyAlignment="1">
      <alignment horizontal="center" vertical="center" textRotation="255" shrinkToFit="1"/>
    </xf>
    <xf numFmtId="10" fontId="4" fillId="5" borderId="5" xfId="0" applyNumberFormat="1" applyFont="1" applyFill="1" applyBorder="1" applyAlignment="1">
      <alignment horizontal="center" vertical="center" textRotation="255" shrinkToFit="1"/>
    </xf>
    <xf numFmtId="10" fontId="4" fillId="5" borderId="29" xfId="0" applyNumberFormat="1" applyFont="1" applyFill="1" applyBorder="1" applyAlignment="1">
      <alignment horizontal="center" vertical="center" textRotation="255" shrinkToFit="1"/>
    </xf>
    <xf numFmtId="10" fontId="4" fillId="5" borderId="64" xfId="0" applyNumberFormat="1" applyFont="1" applyFill="1" applyBorder="1" applyAlignment="1">
      <alignment horizontal="center" vertical="center" textRotation="255"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D05045E6-3114-4118-987F-23B5C2681FBD}"/>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xr:uid="{295B826D-0921-40BD-920A-B86ED68D06BD}"/>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13D6CE3A-0FD5-4B32-B2D4-59C9CF56B7C0}"/>
    <cellStyle name="良い" xfId="7" builtinId="26" customBuiltin="1"/>
  </cellStyles>
  <dxfs count="0"/>
  <tableStyles count="0" defaultTableStyle="TableStyleMedium9" defaultPivotStyle="PivotStyleLight16"/>
  <colors>
    <mruColors>
      <color rgb="FF99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114"/>
  <sheetViews>
    <sheetView showGridLines="0" tabSelected="1" view="pageBreakPreview" topLeftCell="A13" zoomScale="80" zoomScaleNormal="70" zoomScaleSheetLayoutView="80" workbookViewId="0">
      <selection activeCell="D63" sqref="D63"/>
    </sheetView>
  </sheetViews>
  <sheetFormatPr defaultColWidth="9" defaultRowHeight="13.5" x14ac:dyDescent="0.15"/>
  <cols>
    <col min="1" max="1" width="5.875" style="1" customWidth="1"/>
    <col min="2" max="2" width="25.25" style="2" customWidth="1"/>
    <col min="3" max="3" width="3.5" style="2" customWidth="1"/>
    <col min="4" max="4" width="17.875" style="2" customWidth="1"/>
    <col min="5" max="5" width="3.875" style="2" customWidth="1"/>
    <col min="6" max="6" width="17.875" style="2" customWidth="1"/>
    <col min="7" max="7" width="3.875" style="2" customWidth="1"/>
    <col min="8" max="8" width="17.875" style="2" customWidth="1"/>
    <col min="9" max="9" width="3.875" style="2" customWidth="1"/>
    <col min="10" max="10" width="13.75" style="2" customWidth="1"/>
    <col min="11" max="11" width="4.625" style="2" customWidth="1"/>
    <col min="12" max="12" width="17.875" style="2" customWidth="1"/>
    <col min="13" max="13" width="4.75" style="2" customWidth="1"/>
    <col min="14" max="15" width="17.875" style="2" customWidth="1"/>
    <col min="16" max="16" width="4" style="2" customWidth="1"/>
    <col min="17" max="17" width="17.875" style="2" customWidth="1"/>
    <col min="18" max="18" width="4.75" style="2" customWidth="1"/>
    <col min="19" max="19" width="17.875" style="2" customWidth="1"/>
    <col min="20" max="20" width="15" style="2" customWidth="1"/>
    <col min="21" max="21" width="15.625" style="2" customWidth="1"/>
    <col min="22" max="16384" width="9" style="2"/>
  </cols>
  <sheetData>
    <row r="2" spans="1:19" ht="26.25" customHeight="1" x14ac:dyDescent="0.3">
      <c r="A2" s="3" t="s">
        <v>0</v>
      </c>
      <c r="B2" s="135" t="s">
        <v>174</v>
      </c>
      <c r="C2" s="5"/>
      <c r="Q2" s="233" t="s">
        <v>175</v>
      </c>
    </row>
    <row r="3" spans="1:19" ht="14.25" thickBot="1" x14ac:dyDescent="0.2"/>
    <row r="4" spans="1:19" s="6" customFormat="1" ht="21" customHeight="1" thickBot="1" x14ac:dyDescent="0.2">
      <c r="A4" s="10">
        <v>1</v>
      </c>
      <c r="B4" s="264" t="s">
        <v>1</v>
      </c>
      <c r="C4" s="266"/>
      <c r="D4" s="121"/>
      <c r="E4" s="11"/>
      <c r="F4" s="12"/>
      <c r="G4" s="12"/>
      <c r="H4" s="12"/>
      <c r="I4" s="12"/>
      <c r="J4" s="12"/>
      <c r="K4" s="12"/>
      <c r="L4" s="12"/>
      <c r="M4" s="12"/>
      <c r="N4" s="12"/>
      <c r="O4" s="12"/>
      <c r="P4" s="12"/>
      <c r="Q4" s="12"/>
      <c r="R4" s="12"/>
      <c r="S4" s="12"/>
    </row>
    <row r="5" spans="1:19" s="6" customFormat="1" ht="22.5" customHeight="1" thickBot="1" x14ac:dyDescent="0.2">
      <c r="A5" s="10">
        <v>2</v>
      </c>
      <c r="B5" s="264" t="s">
        <v>2</v>
      </c>
      <c r="C5" s="266"/>
      <c r="D5" s="121"/>
      <c r="E5" s="11"/>
      <c r="F5" s="12"/>
      <c r="G5" s="12"/>
      <c r="H5" s="12"/>
      <c r="I5" s="12"/>
      <c r="J5" s="12"/>
      <c r="K5" s="12"/>
      <c r="L5" s="12"/>
      <c r="M5" s="12"/>
      <c r="N5" s="12"/>
      <c r="O5" s="12"/>
      <c r="P5" s="12"/>
      <c r="Q5" s="12"/>
      <c r="R5" s="12"/>
      <c r="S5" s="12"/>
    </row>
    <row r="6" spans="1:19" s="6" customFormat="1" ht="21" customHeight="1" thickBot="1" x14ac:dyDescent="0.2">
      <c r="A6" s="10">
        <v>3</v>
      </c>
      <c r="B6" s="264" t="s">
        <v>3</v>
      </c>
      <c r="C6" s="266"/>
      <c r="D6" s="122"/>
      <c r="E6" s="13"/>
      <c r="F6" s="12"/>
      <c r="G6" s="12"/>
      <c r="H6" s="12"/>
      <c r="I6" s="12"/>
      <c r="J6" s="12"/>
      <c r="K6" s="12"/>
      <c r="L6" s="12"/>
      <c r="M6" s="12"/>
      <c r="N6" s="12"/>
      <c r="O6" s="12"/>
      <c r="P6" s="12"/>
      <c r="Q6" s="12"/>
      <c r="R6" s="12"/>
      <c r="S6" s="12"/>
    </row>
    <row r="7" spans="1:19" s="6" customFormat="1" ht="21" customHeight="1" thickBot="1" x14ac:dyDescent="0.2">
      <c r="A7" s="14">
        <v>4</v>
      </c>
      <c r="B7" s="278" t="s">
        <v>4</v>
      </c>
      <c r="C7" s="279"/>
      <c r="D7" s="128"/>
      <c r="E7" s="124" t="s">
        <v>5</v>
      </c>
      <c r="F7" s="129"/>
      <c r="G7" s="124" t="s">
        <v>5</v>
      </c>
      <c r="H7" s="129"/>
      <c r="I7" s="15" t="s">
        <v>5</v>
      </c>
      <c r="J7" s="152" t="s">
        <v>131</v>
      </c>
      <c r="K7" s="12"/>
      <c r="L7" s="12"/>
      <c r="M7" s="12"/>
      <c r="N7" s="12"/>
      <c r="O7" s="12"/>
      <c r="P7" s="12"/>
      <c r="Q7" s="12"/>
      <c r="R7" s="12"/>
      <c r="S7" s="12"/>
    </row>
    <row r="8" spans="1:19" s="6" customFormat="1" ht="23.25" customHeight="1" thickBot="1" x14ac:dyDescent="0.2">
      <c r="A8" s="151">
        <v>5</v>
      </c>
      <c r="B8" s="283" t="s">
        <v>6</v>
      </c>
      <c r="C8" s="284"/>
      <c r="D8" s="123"/>
      <c r="E8" s="13" t="s">
        <v>7</v>
      </c>
      <c r="F8" s="12"/>
      <c r="G8" s="12"/>
      <c r="H8" s="12"/>
      <c r="I8" s="12"/>
      <c r="J8" s="12"/>
      <c r="K8" s="12"/>
      <c r="L8" s="12"/>
      <c r="M8" s="12"/>
      <c r="N8" s="12"/>
      <c r="O8" s="12"/>
      <c r="P8" s="12"/>
      <c r="Q8" s="12"/>
      <c r="R8" s="12"/>
      <c r="S8" s="145" t="s">
        <v>136</v>
      </c>
    </row>
    <row r="9" spans="1:19" s="6" customFormat="1" ht="23.25" customHeight="1" thickBot="1" x14ac:dyDescent="0.2">
      <c r="A9" s="257">
        <v>6</v>
      </c>
      <c r="B9" s="264" t="s">
        <v>8</v>
      </c>
      <c r="C9" s="265"/>
      <c r="D9" s="265"/>
      <c r="E9" s="265"/>
      <c r="F9" s="265"/>
      <c r="G9" s="265"/>
      <c r="H9" s="265"/>
      <c r="I9" s="265"/>
      <c r="J9" s="265"/>
      <c r="K9" s="265"/>
      <c r="L9" s="265"/>
      <c r="M9" s="265"/>
      <c r="N9" s="265"/>
      <c r="O9" s="265"/>
      <c r="P9" s="265"/>
      <c r="Q9" s="265"/>
      <c r="R9" s="265"/>
      <c r="S9" s="266"/>
    </row>
    <row r="10" spans="1:19" s="6" customFormat="1" ht="24.75" customHeight="1" thickBot="1" x14ac:dyDescent="0.2">
      <c r="A10" s="258"/>
      <c r="B10" s="270"/>
      <c r="C10" s="271"/>
      <c r="D10" s="260" t="s">
        <v>9</v>
      </c>
      <c r="E10" s="261"/>
      <c r="F10" s="262"/>
      <c r="G10" s="262"/>
      <c r="H10" s="263"/>
      <c r="I10" s="260" t="s">
        <v>10</v>
      </c>
      <c r="J10" s="261"/>
      <c r="K10" s="261"/>
      <c r="L10" s="262"/>
      <c r="M10" s="262"/>
      <c r="N10" s="263"/>
      <c r="O10" s="260" t="s">
        <v>11</v>
      </c>
      <c r="P10" s="261"/>
      <c r="Q10" s="262"/>
      <c r="R10" s="262"/>
      <c r="S10" s="263"/>
    </row>
    <row r="11" spans="1:19" s="6" customFormat="1" ht="18.75" customHeight="1" thickBot="1" x14ac:dyDescent="0.2">
      <c r="A11" s="258"/>
      <c r="B11" s="272"/>
      <c r="C11" s="273"/>
      <c r="D11" s="17" t="s">
        <v>168</v>
      </c>
      <c r="E11" s="17" t="s">
        <v>12</v>
      </c>
      <c r="F11" s="18" t="s">
        <v>13</v>
      </c>
      <c r="G11" s="17" t="s">
        <v>12</v>
      </c>
      <c r="H11" s="19" t="s">
        <v>14</v>
      </c>
      <c r="I11" s="260" t="s">
        <v>168</v>
      </c>
      <c r="J11" s="287"/>
      <c r="K11" s="17" t="s">
        <v>12</v>
      </c>
      <c r="L11" s="18" t="s">
        <v>13</v>
      </c>
      <c r="M11" s="17" t="s">
        <v>12</v>
      </c>
      <c r="N11" s="232" t="s">
        <v>14</v>
      </c>
      <c r="O11" s="16" t="s">
        <v>168</v>
      </c>
      <c r="P11" s="17" t="s">
        <v>12</v>
      </c>
      <c r="Q11" s="18" t="s">
        <v>13</v>
      </c>
      <c r="R11" s="17" t="s">
        <v>12</v>
      </c>
      <c r="S11" s="19" t="s">
        <v>14</v>
      </c>
    </row>
    <row r="12" spans="1:19" s="6" customFormat="1" ht="22.5" customHeight="1" x14ac:dyDescent="0.15">
      <c r="A12" s="258"/>
      <c r="B12" s="274"/>
      <c r="C12" s="275"/>
      <c r="D12" s="131"/>
      <c r="E12" s="20"/>
      <c r="F12" s="125"/>
      <c r="G12" s="21"/>
      <c r="H12" s="22"/>
      <c r="I12" s="240"/>
      <c r="J12" s="241"/>
      <c r="K12" s="20"/>
      <c r="L12" s="125"/>
      <c r="M12" s="21"/>
      <c r="N12" s="23"/>
      <c r="O12" s="133"/>
      <c r="P12" s="20"/>
      <c r="Q12" s="125"/>
      <c r="R12" s="21"/>
      <c r="S12" s="22"/>
    </row>
    <row r="13" spans="1:19" s="6" customFormat="1" ht="19.5" customHeight="1" x14ac:dyDescent="0.15">
      <c r="A13" s="258"/>
      <c r="B13" s="285"/>
      <c r="C13" s="286"/>
      <c r="D13" s="130"/>
      <c r="E13" s="24"/>
      <c r="F13" s="126"/>
      <c r="G13" s="21"/>
      <c r="H13" s="25"/>
      <c r="I13" s="242"/>
      <c r="J13" s="243"/>
      <c r="K13" s="24"/>
      <c r="L13" s="126"/>
      <c r="M13" s="21"/>
      <c r="N13" s="26"/>
      <c r="O13" s="134"/>
      <c r="P13" s="24"/>
      <c r="Q13" s="126"/>
      <c r="R13" s="21"/>
      <c r="S13" s="25"/>
    </row>
    <row r="14" spans="1:19" s="6" customFormat="1" ht="21" customHeight="1" x14ac:dyDescent="0.15">
      <c r="A14" s="258"/>
      <c r="B14" s="285"/>
      <c r="C14" s="286"/>
      <c r="D14" s="130"/>
      <c r="E14" s="24"/>
      <c r="F14" s="126"/>
      <c r="G14" s="21"/>
      <c r="H14" s="25"/>
      <c r="I14" s="242"/>
      <c r="J14" s="243"/>
      <c r="K14" s="24"/>
      <c r="L14" s="126"/>
      <c r="M14" s="21"/>
      <c r="N14" s="26"/>
      <c r="O14" s="134"/>
      <c r="P14" s="24"/>
      <c r="Q14" s="126"/>
      <c r="R14" s="21"/>
      <c r="S14" s="25"/>
    </row>
    <row r="15" spans="1:19" s="6" customFormat="1" ht="21" customHeight="1" x14ac:dyDescent="0.15">
      <c r="A15" s="258"/>
      <c r="B15" s="285"/>
      <c r="C15" s="286"/>
      <c r="D15" s="130"/>
      <c r="E15" s="24"/>
      <c r="F15" s="126"/>
      <c r="G15" s="21"/>
      <c r="H15" s="25"/>
      <c r="I15" s="242"/>
      <c r="J15" s="243"/>
      <c r="K15" s="24"/>
      <c r="L15" s="126"/>
      <c r="M15" s="21"/>
      <c r="N15" s="26"/>
      <c r="O15" s="134"/>
      <c r="P15" s="24"/>
      <c r="Q15" s="126"/>
      <c r="R15" s="21"/>
      <c r="S15" s="25"/>
    </row>
    <row r="16" spans="1:19" s="6" customFormat="1" ht="20.65" customHeight="1" x14ac:dyDescent="0.15">
      <c r="A16" s="258"/>
      <c r="B16" s="285"/>
      <c r="C16" s="286"/>
      <c r="D16" s="130"/>
      <c r="E16" s="24"/>
      <c r="F16" s="126"/>
      <c r="G16" s="21"/>
      <c r="H16" s="25"/>
      <c r="I16" s="242"/>
      <c r="J16" s="243"/>
      <c r="K16" s="24"/>
      <c r="L16" s="126"/>
      <c r="M16" s="21"/>
      <c r="N16" s="26"/>
      <c r="O16" s="134"/>
      <c r="P16" s="24"/>
      <c r="Q16" s="126"/>
      <c r="R16" s="21"/>
      <c r="S16" s="25"/>
    </row>
    <row r="17" spans="1:21" s="6" customFormat="1" ht="18" customHeight="1" thickBot="1" x14ac:dyDescent="0.2">
      <c r="A17" s="259"/>
      <c r="B17" s="268"/>
      <c r="C17" s="269"/>
      <c r="D17" s="132"/>
      <c r="E17" s="27"/>
      <c r="F17" s="127"/>
      <c r="G17" s="27"/>
      <c r="H17" s="28"/>
      <c r="I17" s="244"/>
      <c r="J17" s="245"/>
      <c r="K17" s="27"/>
      <c r="L17" s="127"/>
      <c r="M17" s="27"/>
      <c r="N17" s="29"/>
      <c r="O17" s="30"/>
      <c r="P17" s="27"/>
      <c r="Q17" s="127"/>
      <c r="R17" s="27"/>
      <c r="S17" s="28"/>
    </row>
    <row r="18" spans="1:21" s="6" customFormat="1" ht="17.25" customHeight="1" x14ac:dyDescent="0.15">
      <c r="B18" s="31" t="s">
        <v>15</v>
      </c>
    </row>
    <row r="19" spans="1:21" s="7" customFormat="1" ht="17.25" x14ac:dyDescent="0.2">
      <c r="A19" s="32"/>
    </row>
    <row r="20" spans="1:21" s="7" customFormat="1" ht="21.75" thickBot="1" x14ac:dyDescent="0.25">
      <c r="A20" s="33" t="s">
        <v>16</v>
      </c>
      <c r="B20" s="4" t="s">
        <v>17</v>
      </c>
      <c r="C20" s="2"/>
      <c r="D20" s="2"/>
      <c r="E20" s="2"/>
      <c r="F20" s="2"/>
      <c r="G20" s="2"/>
      <c r="H20" s="145" t="s">
        <v>136</v>
      </c>
      <c r="I20" s="4"/>
      <c r="J20" s="4"/>
    </row>
    <row r="21" spans="1:21" s="7" customFormat="1" ht="18" thickBot="1" x14ac:dyDescent="0.25">
      <c r="A21" s="32"/>
      <c r="B21" s="34" t="s">
        <v>18</v>
      </c>
      <c r="C21" s="149"/>
      <c r="D21" s="35" t="s">
        <v>19</v>
      </c>
      <c r="E21" s="202"/>
      <c r="F21" s="36" t="s">
        <v>20</v>
      </c>
      <c r="G21" s="202"/>
      <c r="H21" s="37" t="s">
        <v>21</v>
      </c>
      <c r="J21" s="31"/>
      <c r="K21" s="31"/>
      <c r="L21" s="153"/>
      <c r="M21" s="154"/>
      <c r="N21" s="154"/>
      <c r="O21" s="153"/>
      <c r="U21" s="2"/>
    </row>
    <row r="22" spans="1:21" ht="18" customHeight="1" x14ac:dyDescent="0.15">
      <c r="B22" s="39" t="s">
        <v>22</v>
      </c>
      <c r="C22" s="150">
        <v>1</v>
      </c>
      <c r="D22" s="178"/>
      <c r="E22" s="203"/>
      <c r="F22" s="41"/>
      <c r="G22" s="203"/>
      <c r="H22" s="42"/>
      <c r="J22" s="155"/>
      <c r="K22" s="155"/>
      <c r="L22" s="8"/>
      <c r="M22" s="144"/>
      <c r="N22" s="144"/>
      <c r="O22" s="8"/>
    </row>
    <row r="23" spans="1:21" ht="18" customHeight="1" x14ac:dyDescent="0.15">
      <c r="B23" s="43" t="s">
        <v>23</v>
      </c>
      <c r="C23" s="147">
        <v>2</v>
      </c>
      <c r="D23" s="44"/>
      <c r="E23" s="203"/>
      <c r="F23" s="45"/>
      <c r="G23" s="203"/>
      <c r="H23" s="46"/>
      <c r="J23" s="155"/>
      <c r="K23" s="155"/>
      <c r="L23" s="8"/>
      <c r="M23" s="144"/>
      <c r="N23" s="144"/>
      <c r="O23" s="8"/>
    </row>
    <row r="24" spans="1:21" ht="18" customHeight="1" x14ac:dyDescent="0.15">
      <c r="B24" s="43" t="s">
        <v>24</v>
      </c>
      <c r="C24" s="147">
        <v>3</v>
      </c>
      <c r="D24" s="44"/>
      <c r="E24" s="204"/>
      <c r="F24" s="45"/>
      <c r="G24" s="204"/>
      <c r="H24" s="46"/>
      <c r="J24" s="155"/>
      <c r="K24" s="155"/>
      <c r="L24" s="8"/>
      <c r="M24" s="144"/>
      <c r="N24" s="144"/>
      <c r="O24" s="8"/>
    </row>
    <row r="25" spans="1:21" ht="18" customHeight="1" thickBot="1" x14ac:dyDescent="0.2">
      <c r="B25" s="56" t="s">
        <v>143</v>
      </c>
      <c r="C25" s="57"/>
      <c r="D25" s="58"/>
      <c r="E25" s="203"/>
      <c r="F25" s="8"/>
      <c r="G25" s="203"/>
      <c r="H25" s="59"/>
      <c r="J25" s="155"/>
      <c r="K25" s="155"/>
      <c r="L25" s="8"/>
      <c r="M25" s="144"/>
      <c r="N25" s="144"/>
      <c r="O25" s="8"/>
    </row>
    <row r="26" spans="1:21" ht="18" customHeight="1" thickBot="1" x14ac:dyDescent="0.2">
      <c r="B26" s="52" t="s">
        <v>25</v>
      </c>
      <c r="C26" s="148">
        <v>4</v>
      </c>
      <c r="D26" s="53">
        <f>SUM(D22:D24)</f>
        <v>0</v>
      </c>
      <c r="E26" s="203"/>
      <c r="F26" s="54">
        <f>SUM(F22:F24)</f>
        <v>0</v>
      </c>
      <c r="G26" s="203"/>
      <c r="H26" s="55">
        <f>SUM(H22:H24)</f>
        <v>0</v>
      </c>
      <c r="J26" s="155"/>
      <c r="K26" s="155"/>
      <c r="L26" s="8"/>
      <c r="M26" s="144"/>
      <c r="N26" s="144"/>
      <c r="O26" s="8"/>
    </row>
    <row r="27" spans="1:21" ht="18" customHeight="1" x14ac:dyDescent="0.15">
      <c r="B27" s="56" t="s">
        <v>26</v>
      </c>
      <c r="C27" s="57">
        <v>5</v>
      </c>
      <c r="D27" s="58"/>
      <c r="E27" s="203"/>
      <c r="F27" s="8"/>
      <c r="G27" s="203"/>
      <c r="H27" s="59"/>
      <c r="J27" s="155"/>
      <c r="K27" s="155"/>
      <c r="L27" s="8"/>
      <c r="M27" s="144"/>
      <c r="N27" s="144"/>
      <c r="O27" s="8"/>
    </row>
    <row r="28" spans="1:21" ht="18" customHeight="1" thickBot="1" x14ac:dyDescent="0.2">
      <c r="B28" s="60" t="s">
        <v>27</v>
      </c>
      <c r="C28" s="61">
        <v>6</v>
      </c>
      <c r="D28" s="62"/>
      <c r="E28" s="203"/>
      <c r="F28" s="63"/>
      <c r="G28" s="203"/>
      <c r="H28" s="64"/>
      <c r="J28" s="155"/>
      <c r="K28" s="155"/>
      <c r="L28" s="8"/>
      <c r="M28" s="144"/>
      <c r="N28" s="144"/>
      <c r="O28" s="8"/>
    </row>
    <row r="29" spans="1:21" ht="18" customHeight="1" thickBot="1" x14ac:dyDescent="0.2">
      <c r="B29" s="65" t="s">
        <v>28</v>
      </c>
      <c r="C29" s="66">
        <v>7</v>
      </c>
      <c r="D29" s="53">
        <f>D26-D27+D28</f>
        <v>0</v>
      </c>
      <c r="E29" s="203"/>
      <c r="F29" s="54">
        <f>F26-F27+F28</f>
        <v>0</v>
      </c>
      <c r="G29" s="203"/>
      <c r="H29" s="55">
        <f>H26-H27+H28</f>
        <v>0</v>
      </c>
      <c r="J29" s="155"/>
      <c r="K29" s="155"/>
      <c r="L29" s="8"/>
      <c r="M29" s="144"/>
      <c r="N29" s="144"/>
      <c r="O29" s="8"/>
    </row>
    <row r="30" spans="1:21" ht="18" customHeight="1" x14ac:dyDescent="0.15">
      <c r="B30" s="39" t="s">
        <v>29</v>
      </c>
      <c r="C30" s="150">
        <v>8</v>
      </c>
      <c r="D30" s="40"/>
      <c r="E30" s="203"/>
      <c r="F30" s="41"/>
      <c r="G30" s="203"/>
      <c r="H30" s="42"/>
      <c r="J30" s="155"/>
      <c r="K30" s="155"/>
      <c r="L30" s="8"/>
      <c r="M30" s="144"/>
      <c r="N30" s="144">
        <f>D22+D23+(D28-D27)+D25</f>
        <v>0</v>
      </c>
      <c r="O30" s="8"/>
    </row>
    <row r="31" spans="1:21" ht="18" customHeight="1" x14ac:dyDescent="0.15">
      <c r="B31" s="67" t="s">
        <v>30</v>
      </c>
      <c r="C31" s="68">
        <v>9</v>
      </c>
      <c r="D31" s="69"/>
      <c r="E31" s="203"/>
      <c r="F31" s="70"/>
      <c r="G31" s="203"/>
      <c r="H31" s="71"/>
      <c r="J31" s="155"/>
      <c r="K31" s="155"/>
      <c r="L31" s="8"/>
      <c r="M31" s="144"/>
      <c r="N31" s="144">
        <f>SUM(D30:D47)+D56+(D58-D59)-D60</f>
        <v>0</v>
      </c>
      <c r="O31" s="8"/>
    </row>
    <row r="32" spans="1:21" ht="18" customHeight="1" x14ac:dyDescent="0.15">
      <c r="B32" s="43" t="s">
        <v>31</v>
      </c>
      <c r="C32" s="147">
        <v>10</v>
      </c>
      <c r="D32" s="44"/>
      <c r="E32" s="203"/>
      <c r="F32" s="45"/>
      <c r="G32" s="203"/>
      <c r="H32" s="46"/>
      <c r="J32" s="155"/>
      <c r="K32" s="155"/>
      <c r="L32" s="8"/>
      <c r="M32" s="144"/>
      <c r="N32" s="144"/>
      <c r="O32" s="8"/>
    </row>
    <row r="33" spans="2:16" ht="18" customHeight="1" x14ac:dyDescent="0.15">
      <c r="B33" s="43" t="s">
        <v>32</v>
      </c>
      <c r="C33" s="147">
        <v>11</v>
      </c>
      <c r="D33" s="44"/>
      <c r="E33" s="203"/>
      <c r="F33" s="45"/>
      <c r="G33" s="203"/>
      <c r="H33" s="46"/>
      <c r="J33" s="155"/>
      <c r="K33" s="155"/>
      <c r="L33" s="8"/>
      <c r="M33" s="144"/>
      <c r="N33" s="144"/>
      <c r="O33" s="8"/>
    </row>
    <row r="34" spans="2:16" ht="18" customHeight="1" x14ac:dyDescent="0.15">
      <c r="B34" s="43" t="s">
        <v>33</v>
      </c>
      <c r="C34" s="147">
        <v>12</v>
      </c>
      <c r="D34" s="44"/>
      <c r="E34" s="203"/>
      <c r="F34" s="45"/>
      <c r="G34" s="203"/>
      <c r="H34" s="46"/>
      <c r="J34" s="155"/>
      <c r="K34" s="155"/>
      <c r="L34" s="8"/>
      <c r="M34" s="144"/>
      <c r="N34" s="144"/>
      <c r="O34" s="8"/>
    </row>
    <row r="35" spans="2:16" ht="18" customHeight="1" x14ac:dyDescent="0.15">
      <c r="B35" s="43" t="s">
        <v>34</v>
      </c>
      <c r="C35" s="147">
        <v>13</v>
      </c>
      <c r="D35" s="44"/>
      <c r="E35" s="203"/>
      <c r="F35" s="45"/>
      <c r="G35" s="203"/>
      <c r="H35" s="46"/>
      <c r="J35" s="155"/>
      <c r="K35" s="155"/>
      <c r="L35" s="8"/>
      <c r="M35" s="144"/>
      <c r="N35" s="144"/>
      <c r="O35" s="8"/>
    </row>
    <row r="36" spans="2:16" ht="18" customHeight="1" x14ac:dyDescent="0.15">
      <c r="B36" s="43" t="s">
        <v>35</v>
      </c>
      <c r="C36" s="147">
        <v>14</v>
      </c>
      <c r="D36" s="44"/>
      <c r="E36" s="203"/>
      <c r="F36" s="45"/>
      <c r="G36" s="203"/>
      <c r="H36" s="46"/>
      <c r="J36" s="155"/>
      <c r="K36" s="155"/>
      <c r="L36" s="8"/>
      <c r="M36" s="144"/>
      <c r="N36" s="144"/>
      <c r="O36" s="8"/>
    </row>
    <row r="37" spans="2:16" ht="18" customHeight="1" x14ac:dyDescent="0.15">
      <c r="B37" s="43" t="s">
        <v>36</v>
      </c>
      <c r="C37" s="147">
        <v>15</v>
      </c>
      <c r="D37" s="44"/>
      <c r="E37" s="203"/>
      <c r="F37" s="45"/>
      <c r="G37" s="203"/>
      <c r="H37" s="46"/>
      <c r="J37" s="155"/>
      <c r="K37" s="155"/>
      <c r="L37" s="8"/>
      <c r="M37" s="144"/>
      <c r="N37" s="144"/>
      <c r="O37" s="8"/>
    </row>
    <row r="38" spans="2:16" ht="18" customHeight="1" x14ac:dyDescent="0.15">
      <c r="B38" s="43" t="s">
        <v>37</v>
      </c>
      <c r="C38" s="147">
        <v>16</v>
      </c>
      <c r="D38" s="44"/>
      <c r="E38" s="203"/>
      <c r="F38" s="45"/>
      <c r="G38" s="203"/>
      <c r="H38" s="46"/>
      <c r="J38" s="155"/>
      <c r="K38" s="155"/>
      <c r="L38" s="8"/>
      <c r="M38" s="144"/>
      <c r="N38" s="144"/>
      <c r="O38" s="8"/>
    </row>
    <row r="39" spans="2:16" ht="18" customHeight="1" x14ac:dyDescent="0.15">
      <c r="B39" s="43" t="s">
        <v>38</v>
      </c>
      <c r="C39" s="147">
        <v>17</v>
      </c>
      <c r="D39" s="44"/>
      <c r="E39" s="203"/>
      <c r="F39" s="45"/>
      <c r="G39" s="203"/>
      <c r="H39" s="46"/>
      <c r="J39" s="155"/>
      <c r="K39" s="155"/>
      <c r="L39" s="8"/>
      <c r="M39" s="144"/>
      <c r="N39" s="144"/>
      <c r="O39" s="8"/>
    </row>
    <row r="40" spans="2:16" ht="18" customHeight="1" x14ac:dyDescent="0.15">
      <c r="B40" s="43" t="s">
        <v>39</v>
      </c>
      <c r="C40" s="68">
        <v>18</v>
      </c>
      <c r="D40" s="70"/>
      <c r="E40" s="203"/>
      <c r="F40" s="70"/>
      <c r="G40" s="203"/>
      <c r="H40" s="71"/>
      <c r="J40" s="155"/>
      <c r="K40" s="155"/>
      <c r="L40" s="8"/>
      <c r="M40" s="144"/>
      <c r="N40" s="144"/>
      <c r="O40" s="8"/>
      <c r="P40" s="9"/>
    </row>
    <row r="41" spans="2:16" ht="18" customHeight="1" x14ac:dyDescent="0.15">
      <c r="B41" s="43" t="s">
        <v>137</v>
      </c>
      <c r="C41" s="147">
        <v>19</v>
      </c>
      <c r="D41" s="45"/>
      <c r="E41" s="203"/>
      <c r="F41" s="45"/>
      <c r="G41" s="203"/>
      <c r="H41" s="46"/>
      <c r="J41" s="155"/>
      <c r="K41" s="155"/>
      <c r="L41" s="8"/>
      <c r="M41" s="144"/>
      <c r="N41" s="144"/>
      <c r="O41" s="8"/>
    </row>
    <row r="42" spans="2:16" ht="18" customHeight="1" x14ac:dyDescent="0.15">
      <c r="B42" s="43" t="s">
        <v>40</v>
      </c>
      <c r="C42" s="147">
        <v>20</v>
      </c>
      <c r="D42" s="45"/>
      <c r="E42" s="203"/>
      <c r="F42" s="45"/>
      <c r="G42" s="203"/>
      <c r="H42" s="46"/>
      <c r="J42" s="155"/>
      <c r="K42" s="155"/>
      <c r="L42" s="8"/>
      <c r="M42" s="144"/>
      <c r="N42" s="144"/>
      <c r="O42" s="8"/>
    </row>
    <row r="43" spans="2:16" ht="18" customHeight="1" x14ac:dyDescent="0.15">
      <c r="B43" s="43" t="s">
        <v>41</v>
      </c>
      <c r="C43" s="147">
        <v>21</v>
      </c>
      <c r="D43" s="45"/>
      <c r="E43" s="203"/>
      <c r="F43" s="45"/>
      <c r="G43" s="203"/>
      <c r="H43" s="46"/>
      <c r="J43" s="155"/>
      <c r="K43" s="155"/>
      <c r="L43" s="8"/>
      <c r="M43" s="144"/>
      <c r="N43" s="144"/>
      <c r="O43" s="8"/>
    </row>
    <row r="44" spans="2:16" ht="18" customHeight="1" x14ac:dyDescent="0.15">
      <c r="B44" s="43" t="s">
        <v>42</v>
      </c>
      <c r="C44" s="147">
        <v>22</v>
      </c>
      <c r="D44" s="45"/>
      <c r="E44" s="203"/>
      <c r="F44" s="45"/>
      <c r="G44" s="203"/>
      <c r="H44" s="46"/>
      <c r="J44" s="155"/>
      <c r="K44" s="155"/>
      <c r="L44" s="8"/>
      <c r="M44" s="144"/>
      <c r="N44" s="144"/>
      <c r="O44" s="8"/>
    </row>
    <row r="45" spans="2:16" ht="18" customHeight="1" x14ac:dyDescent="0.15">
      <c r="B45" s="47" t="s">
        <v>43</v>
      </c>
      <c r="C45" s="48">
        <v>23</v>
      </c>
      <c r="D45" s="50"/>
      <c r="E45" s="203"/>
      <c r="F45" s="50"/>
      <c r="G45" s="203"/>
      <c r="H45" s="51"/>
      <c r="J45" s="155"/>
      <c r="K45" s="155"/>
      <c r="L45" s="8"/>
      <c r="M45" s="144"/>
      <c r="N45" s="144"/>
      <c r="O45" s="8"/>
    </row>
    <row r="46" spans="2:16" ht="18" customHeight="1" x14ac:dyDescent="0.15">
      <c r="B46" s="43" t="s">
        <v>44</v>
      </c>
      <c r="C46" s="72">
        <v>24</v>
      </c>
      <c r="D46" s="45"/>
      <c r="E46" s="203"/>
      <c r="F46" s="45"/>
      <c r="G46" s="203"/>
      <c r="H46" s="46"/>
      <c r="J46" s="155"/>
      <c r="K46" s="155"/>
      <c r="L46" s="8"/>
      <c r="M46" s="144"/>
      <c r="N46" s="144"/>
      <c r="O46" s="8"/>
    </row>
    <row r="47" spans="2:16" ht="18" customHeight="1" x14ac:dyDescent="0.15">
      <c r="B47" s="67" t="s">
        <v>45</v>
      </c>
      <c r="C47" s="72">
        <v>25</v>
      </c>
      <c r="D47" s="70"/>
      <c r="E47" s="203"/>
      <c r="F47" s="70"/>
      <c r="G47" s="203"/>
      <c r="H47" s="71"/>
      <c r="J47" s="155"/>
      <c r="K47" s="155"/>
      <c r="L47" s="8"/>
      <c r="M47" s="144"/>
      <c r="N47" s="144"/>
      <c r="O47" s="8"/>
    </row>
    <row r="48" spans="2:16" ht="18" customHeight="1" x14ac:dyDescent="0.15">
      <c r="B48" s="43" t="s">
        <v>46</v>
      </c>
      <c r="C48" s="72">
        <v>26</v>
      </c>
      <c r="D48" s="45"/>
      <c r="E48" s="203"/>
      <c r="F48" s="45"/>
      <c r="G48" s="203"/>
      <c r="H48" s="46"/>
      <c r="J48" s="155"/>
      <c r="K48" s="155"/>
      <c r="L48" s="8"/>
      <c r="M48" s="144"/>
      <c r="N48" s="144"/>
      <c r="O48" s="8"/>
    </row>
    <row r="49" spans="2:15" ht="18" customHeight="1" x14ac:dyDescent="0.15">
      <c r="B49" s="43" t="s">
        <v>47</v>
      </c>
      <c r="C49" s="72">
        <v>27</v>
      </c>
      <c r="D49" s="45"/>
      <c r="E49" s="203"/>
      <c r="F49" s="45"/>
      <c r="G49" s="203"/>
      <c r="H49" s="46"/>
      <c r="J49" s="155"/>
      <c r="K49" s="155"/>
      <c r="L49" s="8"/>
      <c r="M49" s="144"/>
      <c r="N49" s="144"/>
      <c r="O49" s="8"/>
    </row>
    <row r="50" spans="2:15" ht="18" customHeight="1" x14ac:dyDescent="0.15">
      <c r="B50" s="43" t="s">
        <v>48</v>
      </c>
      <c r="C50" s="72">
        <v>28</v>
      </c>
      <c r="D50" s="45"/>
      <c r="E50" s="203"/>
      <c r="F50" s="45"/>
      <c r="G50" s="203"/>
      <c r="H50" s="46"/>
      <c r="J50" s="251"/>
      <c r="K50" s="251"/>
      <c r="L50" s="8"/>
      <c r="M50" s="8"/>
      <c r="N50" s="8"/>
      <c r="O50" s="8"/>
    </row>
    <row r="51" spans="2:15" ht="18" customHeight="1" x14ac:dyDescent="0.15">
      <c r="B51" s="43" t="s">
        <v>49</v>
      </c>
      <c r="C51" s="72">
        <v>29</v>
      </c>
      <c r="D51" s="45"/>
      <c r="E51" s="203"/>
      <c r="F51" s="45"/>
      <c r="G51" s="203"/>
      <c r="H51" s="46"/>
      <c r="J51" s="251"/>
      <c r="K51" s="251"/>
      <c r="L51" s="8"/>
      <c r="M51" s="8"/>
      <c r="N51" s="8"/>
      <c r="O51" s="8"/>
    </row>
    <row r="52" spans="2:15" ht="18" customHeight="1" x14ac:dyDescent="0.15">
      <c r="B52" s="47"/>
      <c r="C52" s="73"/>
      <c r="D52" s="50"/>
      <c r="E52" s="203"/>
      <c r="F52" s="50"/>
      <c r="G52" s="203"/>
      <c r="H52" s="51"/>
      <c r="J52" s="252"/>
      <c r="K52" s="252"/>
      <c r="L52" s="8"/>
      <c r="M52" s="8"/>
      <c r="N52" s="8"/>
      <c r="O52" s="8"/>
    </row>
    <row r="53" spans="2:15" ht="18" customHeight="1" x14ac:dyDescent="0.15">
      <c r="B53" s="47"/>
      <c r="C53" s="73"/>
      <c r="D53" s="50"/>
      <c r="E53" s="203"/>
      <c r="F53" s="50"/>
      <c r="G53" s="203"/>
      <c r="H53" s="51"/>
      <c r="J53" s="251"/>
      <c r="K53" s="251"/>
      <c r="L53" s="8"/>
      <c r="M53" s="8"/>
      <c r="N53" s="8"/>
      <c r="O53" s="8"/>
    </row>
    <row r="54" spans="2:15" ht="18" customHeight="1" x14ac:dyDescent="0.15">
      <c r="B54" s="47"/>
      <c r="C54" s="73"/>
      <c r="D54" s="50"/>
      <c r="E54" s="203"/>
      <c r="F54" s="50"/>
      <c r="G54" s="203"/>
      <c r="H54" s="51"/>
      <c r="J54" s="251"/>
      <c r="K54" s="251"/>
      <c r="L54" s="8"/>
      <c r="M54" s="8"/>
      <c r="N54" s="8"/>
      <c r="O54" s="8"/>
    </row>
    <row r="55" spans="2:15" ht="18" customHeight="1" x14ac:dyDescent="0.15">
      <c r="B55" s="47"/>
      <c r="C55" s="73"/>
      <c r="D55" s="50"/>
      <c r="E55" s="203"/>
      <c r="F55" s="50"/>
      <c r="G55" s="203"/>
      <c r="H55" s="51"/>
      <c r="J55" s="251"/>
      <c r="K55" s="251"/>
      <c r="L55" s="8"/>
      <c r="M55" s="8"/>
      <c r="N55" s="8"/>
      <c r="O55" s="8"/>
    </row>
    <row r="56" spans="2:15" ht="18" customHeight="1" thickBot="1" x14ac:dyDescent="0.2">
      <c r="B56" s="47" t="s">
        <v>50</v>
      </c>
      <c r="C56" s="73">
        <v>30</v>
      </c>
      <c r="D56" s="50"/>
      <c r="E56" s="203"/>
      <c r="F56" s="50"/>
      <c r="G56" s="203"/>
      <c r="H56" s="51"/>
      <c r="J56" s="251"/>
      <c r="K56" s="251"/>
      <c r="L56" s="8"/>
      <c r="M56" s="8"/>
      <c r="N56" s="8"/>
      <c r="O56" s="8"/>
    </row>
    <row r="57" spans="2:15" ht="18" customHeight="1" thickBot="1" x14ac:dyDescent="0.2">
      <c r="B57" s="52" t="s">
        <v>25</v>
      </c>
      <c r="C57" s="74">
        <v>31</v>
      </c>
      <c r="D57" s="54">
        <f>SUM(D30:D56)</f>
        <v>0</v>
      </c>
      <c r="E57" s="203"/>
      <c r="F57" s="54">
        <f>SUM(F30:F56)</f>
        <v>0</v>
      </c>
      <c r="G57" s="203"/>
      <c r="H57" s="55">
        <f>SUM(H30:H56)</f>
        <v>0</v>
      </c>
    </row>
    <row r="58" spans="2:15" ht="18" customHeight="1" x14ac:dyDescent="0.15">
      <c r="B58" s="67" t="s">
        <v>51</v>
      </c>
      <c r="C58" s="75">
        <v>32</v>
      </c>
      <c r="D58" s="70"/>
      <c r="E58" s="203"/>
      <c r="F58" s="70"/>
      <c r="G58" s="203"/>
      <c r="H58" s="71"/>
    </row>
    <row r="59" spans="2:15" ht="18" customHeight="1" x14ac:dyDescent="0.15">
      <c r="B59" s="43" t="s">
        <v>52</v>
      </c>
      <c r="C59" s="72">
        <v>33</v>
      </c>
      <c r="D59" s="45"/>
      <c r="E59" s="203"/>
      <c r="F59" s="45"/>
      <c r="G59" s="203"/>
      <c r="H59" s="46"/>
    </row>
    <row r="60" spans="2:15" ht="30" customHeight="1" thickBot="1" x14ac:dyDescent="0.2">
      <c r="B60" s="76" t="s">
        <v>53</v>
      </c>
      <c r="C60" s="73">
        <v>34</v>
      </c>
      <c r="D60" s="50"/>
      <c r="E60" s="203"/>
      <c r="F60" s="50"/>
      <c r="G60" s="203"/>
      <c r="H60" s="51"/>
    </row>
    <row r="61" spans="2:15" ht="18" customHeight="1" thickBot="1" x14ac:dyDescent="0.2">
      <c r="B61" s="52" t="s">
        <v>28</v>
      </c>
      <c r="C61" s="74">
        <v>35</v>
      </c>
      <c r="D61" s="53">
        <f>D57+D58-D59-D60</f>
        <v>0</v>
      </c>
      <c r="E61" s="203"/>
      <c r="F61" s="54">
        <f>F57+F58-F59-F60</f>
        <v>0</v>
      </c>
      <c r="G61" s="203"/>
      <c r="H61" s="55">
        <f>H57+H58-H59-H60</f>
        <v>0</v>
      </c>
    </row>
    <row r="62" spans="2:15" ht="18" customHeight="1" thickBot="1" x14ac:dyDescent="0.2">
      <c r="B62" s="52" t="s">
        <v>54</v>
      </c>
      <c r="C62" s="74">
        <v>36</v>
      </c>
      <c r="D62" s="54">
        <f>D29-D61</f>
        <v>0</v>
      </c>
      <c r="E62" s="203"/>
      <c r="F62" s="54">
        <f>F29-F61</f>
        <v>0</v>
      </c>
      <c r="G62" s="203"/>
      <c r="H62" s="55">
        <f>H29-H61</f>
        <v>0</v>
      </c>
    </row>
    <row r="63" spans="2:15" ht="18" customHeight="1" x14ac:dyDescent="0.15">
      <c r="B63" s="39" t="s">
        <v>55</v>
      </c>
      <c r="C63" s="77">
        <v>37</v>
      </c>
      <c r="D63" s="40"/>
      <c r="E63" s="203"/>
      <c r="F63" s="41"/>
      <c r="G63" s="203"/>
      <c r="H63" s="42"/>
    </row>
    <row r="64" spans="2:15" ht="18" customHeight="1" x14ac:dyDescent="0.15">
      <c r="B64" s="43"/>
      <c r="C64" s="72">
        <v>38</v>
      </c>
      <c r="D64" s="44"/>
      <c r="E64" s="203"/>
      <c r="F64" s="45"/>
      <c r="G64" s="203"/>
      <c r="H64" s="46"/>
    </row>
    <row r="65" spans="1:16" ht="18" customHeight="1" thickBot="1" x14ac:dyDescent="0.2">
      <c r="B65" s="78"/>
      <c r="C65" s="61">
        <v>39</v>
      </c>
      <c r="D65" s="62"/>
      <c r="E65" s="203"/>
      <c r="F65" s="63"/>
      <c r="G65" s="203"/>
      <c r="H65" s="64"/>
    </row>
    <row r="66" spans="1:16" ht="18" customHeight="1" thickBot="1" x14ac:dyDescent="0.2">
      <c r="B66" s="52" t="s">
        <v>28</v>
      </c>
      <c r="C66" s="74">
        <v>40</v>
      </c>
      <c r="D66" s="53">
        <f>SUM(D63:D65)</f>
        <v>0</v>
      </c>
      <c r="E66" s="203"/>
      <c r="F66" s="54">
        <f>SUM(F63:F65)</f>
        <v>0</v>
      </c>
      <c r="G66" s="203"/>
      <c r="H66" s="55">
        <f>SUM(H63:H65)</f>
        <v>0</v>
      </c>
    </row>
    <row r="67" spans="1:16" ht="18" customHeight="1" x14ac:dyDescent="0.15">
      <c r="B67" s="39" t="s">
        <v>56</v>
      </c>
      <c r="C67" s="77">
        <v>41</v>
      </c>
      <c r="D67" s="40"/>
      <c r="E67" s="203"/>
      <c r="F67" s="41"/>
      <c r="G67" s="203"/>
      <c r="H67" s="42"/>
    </row>
    <row r="68" spans="1:16" ht="18" customHeight="1" x14ac:dyDescent="0.15">
      <c r="B68" s="43" t="s">
        <v>55</v>
      </c>
      <c r="C68" s="72">
        <v>42</v>
      </c>
      <c r="D68" s="44"/>
      <c r="E68" s="203"/>
      <c r="F68" s="45"/>
      <c r="G68" s="203"/>
      <c r="H68" s="46"/>
    </row>
    <row r="69" spans="1:16" ht="18" customHeight="1" x14ac:dyDescent="0.15">
      <c r="B69" s="43"/>
      <c r="C69" s="72">
        <v>43</v>
      </c>
      <c r="D69" s="44"/>
      <c r="E69" s="203"/>
      <c r="F69" s="45"/>
      <c r="G69" s="203"/>
      <c r="H69" s="46"/>
    </row>
    <row r="70" spans="1:16" ht="18" customHeight="1" thickBot="1" x14ac:dyDescent="0.2">
      <c r="B70" s="78"/>
      <c r="C70" s="61">
        <v>44</v>
      </c>
      <c r="D70" s="62"/>
      <c r="E70" s="203"/>
      <c r="F70" s="63"/>
      <c r="G70" s="203"/>
      <c r="H70" s="64"/>
    </row>
    <row r="71" spans="1:16" ht="18" customHeight="1" thickBot="1" x14ac:dyDescent="0.2">
      <c r="B71" s="52" t="s">
        <v>28</v>
      </c>
      <c r="C71" s="74">
        <v>45</v>
      </c>
      <c r="D71" s="53">
        <f>SUM(D67:D70)</f>
        <v>0</v>
      </c>
      <c r="E71" s="203"/>
      <c r="F71" s="54">
        <f>SUM(F67:F70)</f>
        <v>0</v>
      </c>
      <c r="G71" s="203"/>
      <c r="H71" s="55">
        <f>SUM(H67:H70)</f>
        <v>0</v>
      </c>
    </row>
    <row r="72" spans="1:16" ht="34.9" customHeight="1" thickBot="1" x14ac:dyDescent="0.2">
      <c r="B72" s="208" t="s">
        <v>170</v>
      </c>
      <c r="C72" s="74">
        <v>46</v>
      </c>
      <c r="D72" s="53">
        <f>D62+D66-D71</f>
        <v>0</v>
      </c>
      <c r="E72" s="205"/>
      <c r="F72" s="54">
        <f>F62+F66-F71</f>
        <v>0</v>
      </c>
      <c r="G72" s="205"/>
      <c r="H72" s="55">
        <f>H62+H66-H71</f>
        <v>0</v>
      </c>
    </row>
    <row r="73" spans="1:16" ht="18" customHeight="1" thickBot="1" x14ac:dyDescent="0.2">
      <c r="B73" s="79" t="s">
        <v>57</v>
      </c>
      <c r="C73" s="80">
        <v>48</v>
      </c>
      <c r="D73" s="81"/>
      <c r="E73" s="206"/>
      <c r="F73" s="81"/>
      <c r="G73" s="206"/>
      <c r="H73" s="82"/>
    </row>
    <row r="74" spans="1:16" x14ac:dyDescent="0.15">
      <c r="B74" s="2" t="s">
        <v>132</v>
      </c>
    </row>
    <row r="75" spans="1:16" ht="21.75" thickBot="1" x14ac:dyDescent="0.25">
      <c r="A75" s="3" t="s">
        <v>169</v>
      </c>
      <c r="B75" s="4" t="s">
        <v>58</v>
      </c>
      <c r="O75" s="145" t="s">
        <v>136</v>
      </c>
    </row>
    <row r="76" spans="1:16" ht="18" thickBot="1" x14ac:dyDescent="0.25">
      <c r="B76" s="280" t="s">
        <v>59</v>
      </c>
      <c r="C76" s="281"/>
      <c r="D76" s="281"/>
      <c r="E76" s="281"/>
      <c r="F76" s="281"/>
      <c r="G76" s="282"/>
      <c r="H76" s="282"/>
      <c r="I76" s="248" t="s">
        <v>60</v>
      </c>
      <c r="J76" s="249"/>
      <c r="K76" s="249"/>
      <c r="L76" s="249"/>
      <c r="M76" s="249"/>
      <c r="N76" s="249"/>
      <c r="O76" s="250"/>
    </row>
    <row r="77" spans="1:16" ht="14.25" thickBot="1" x14ac:dyDescent="0.2">
      <c r="B77" s="79" t="s">
        <v>61</v>
      </c>
      <c r="C77" s="209"/>
      <c r="D77" s="83" t="s">
        <v>19</v>
      </c>
      <c r="E77" s="220"/>
      <c r="F77" s="83" t="s">
        <v>20</v>
      </c>
      <c r="G77" s="207"/>
      <c r="H77" s="84" t="s">
        <v>21</v>
      </c>
      <c r="I77" s="267" t="s">
        <v>61</v>
      </c>
      <c r="J77" s="262"/>
      <c r="K77" s="223"/>
      <c r="L77" s="83" t="s">
        <v>19</v>
      </c>
      <c r="M77" s="220"/>
      <c r="N77" s="35" t="s">
        <v>20</v>
      </c>
      <c r="O77" s="85" t="s">
        <v>21</v>
      </c>
    </row>
    <row r="78" spans="1:16" ht="17.25" customHeight="1" x14ac:dyDescent="0.15">
      <c r="B78" s="215" t="s">
        <v>62</v>
      </c>
      <c r="C78" s="210"/>
      <c r="D78" s="288"/>
      <c r="E78" s="289"/>
      <c r="F78" s="288"/>
      <c r="G78" s="289"/>
      <c r="H78" s="40"/>
      <c r="I78" s="255" t="s">
        <v>63</v>
      </c>
      <c r="J78" s="256"/>
      <c r="K78" s="224"/>
      <c r="L78" s="40"/>
      <c r="M78" s="225"/>
      <c r="N78" s="86"/>
      <c r="O78" s="87"/>
    </row>
    <row r="79" spans="1:16" ht="15" customHeight="1" x14ac:dyDescent="0.15">
      <c r="B79" s="216" t="s">
        <v>64</v>
      </c>
      <c r="C79" s="211"/>
      <c r="D79" s="276"/>
      <c r="E79" s="277"/>
      <c r="F79" s="276"/>
      <c r="G79" s="277"/>
      <c r="H79" s="44"/>
      <c r="I79" s="246" t="s">
        <v>65</v>
      </c>
      <c r="J79" s="247"/>
      <c r="K79" s="211"/>
      <c r="L79" s="44"/>
      <c r="M79" s="226"/>
      <c r="N79" s="88"/>
      <c r="O79" s="89"/>
      <c r="P79" s="38"/>
    </row>
    <row r="80" spans="1:16" ht="15.95" customHeight="1" x14ac:dyDescent="0.15">
      <c r="B80" s="216" t="s">
        <v>66</v>
      </c>
      <c r="C80" s="211"/>
      <c r="D80" s="276"/>
      <c r="E80" s="277"/>
      <c r="F80" s="276"/>
      <c r="G80" s="277"/>
      <c r="H80" s="44"/>
      <c r="I80" s="246" t="s">
        <v>67</v>
      </c>
      <c r="J80" s="247"/>
      <c r="K80" s="211"/>
      <c r="L80" s="44"/>
      <c r="M80" s="226"/>
      <c r="N80" s="88"/>
      <c r="O80" s="89"/>
      <c r="P80" s="8"/>
    </row>
    <row r="81" spans="2:16" ht="15.95" customHeight="1" x14ac:dyDescent="0.15">
      <c r="B81" s="216" t="s">
        <v>68</v>
      </c>
      <c r="C81" s="211"/>
      <c r="D81" s="276"/>
      <c r="E81" s="277"/>
      <c r="F81" s="276"/>
      <c r="G81" s="277"/>
      <c r="H81" s="44"/>
      <c r="I81" s="246" t="s">
        <v>69</v>
      </c>
      <c r="J81" s="247"/>
      <c r="K81" s="211"/>
      <c r="L81" s="44"/>
      <c r="M81" s="226"/>
      <c r="N81" s="88"/>
      <c r="O81" s="89"/>
      <c r="P81" s="8"/>
    </row>
    <row r="82" spans="2:16" ht="15.95" customHeight="1" x14ac:dyDescent="0.15">
      <c r="B82" s="216" t="s">
        <v>70</v>
      </c>
      <c r="C82" s="211"/>
      <c r="D82" s="276"/>
      <c r="E82" s="277"/>
      <c r="F82" s="276"/>
      <c r="G82" s="277"/>
      <c r="H82" s="44"/>
      <c r="I82" s="246" t="s">
        <v>71</v>
      </c>
      <c r="J82" s="247"/>
      <c r="K82" s="211"/>
      <c r="L82" s="44"/>
      <c r="M82" s="226"/>
      <c r="N82" s="88"/>
      <c r="O82" s="89"/>
      <c r="P82" s="8"/>
    </row>
    <row r="83" spans="2:16" ht="15.95" customHeight="1" x14ac:dyDescent="0.15">
      <c r="B83" s="216" t="s">
        <v>72</v>
      </c>
      <c r="C83" s="211"/>
      <c r="D83" s="276"/>
      <c r="E83" s="277"/>
      <c r="F83" s="276"/>
      <c r="G83" s="277"/>
      <c r="H83" s="44"/>
      <c r="I83" s="246"/>
      <c r="J83" s="247"/>
      <c r="K83" s="211"/>
      <c r="L83" s="44"/>
      <c r="M83" s="226"/>
      <c r="N83" s="88"/>
      <c r="O83" s="89"/>
      <c r="P83" s="8"/>
    </row>
    <row r="84" spans="2:16" ht="15.95" customHeight="1" x14ac:dyDescent="0.15">
      <c r="B84" s="216" t="s">
        <v>73</v>
      </c>
      <c r="C84" s="211"/>
      <c r="D84" s="276"/>
      <c r="E84" s="277"/>
      <c r="F84" s="276"/>
      <c r="G84" s="277"/>
      <c r="H84" s="44"/>
      <c r="I84" s="246"/>
      <c r="J84" s="247"/>
      <c r="K84" s="211"/>
      <c r="L84" s="44"/>
      <c r="M84" s="226"/>
      <c r="N84" s="88"/>
      <c r="O84" s="89"/>
      <c r="P84" s="8"/>
    </row>
    <row r="85" spans="2:16" ht="15.95" customHeight="1" thickBot="1" x14ac:dyDescent="0.2">
      <c r="B85" s="216"/>
      <c r="C85" s="211"/>
      <c r="D85" s="276"/>
      <c r="E85" s="277"/>
      <c r="F85" s="276"/>
      <c r="G85" s="277"/>
      <c r="H85" s="44"/>
      <c r="I85" s="253"/>
      <c r="J85" s="254"/>
      <c r="K85" s="212"/>
      <c r="L85" s="49"/>
      <c r="M85" s="227"/>
      <c r="N85" s="90"/>
      <c r="O85" s="91"/>
      <c r="P85" s="8"/>
    </row>
    <row r="86" spans="2:16" ht="15.95" customHeight="1" thickBot="1" x14ac:dyDescent="0.2">
      <c r="B86" s="216"/>
      <c r="C86" s="211"/>
      <c r="D86" s="276"/>
      <c r="E86" s="277"/>
      <c r="F86" s="276"/>
      <c r="G86" s="277"/>
      <c r="H86" s="44"/>
      <c r="I86" s="236" t="s">
        <v>74</v>
      </c>
      <c r="J86" s="237"/>
      <c r="K86" s="213"/>
      <c r="L86" s="92">
        <f>SUM(L78:L85)</f>
        <v>0</v>
      </c>
      <c r="M86" s="228"/>
      <c r="N86" s="93">
        <f>SUM(N78:N85)</f>
        <v>0</v>
      </c>
      <c r="O86" s="94">
        <f>SUM(O78:O85)</f>
        <v>0</v>
      </c>
      <c r="P86" s="8"/>
    </row>
    <row r="87" spans="2:16" ht="15.95" customHeight="1" x14ac:dyDescent="0.15">
      <c r="B87" s="216"/>
      <c r="C87" s="211"/>
      <c r="D87" s="276"/>
      <c r="E87" s="277"/>
      <c r="F87" s="276"/>
      <c r="G87" s="277"/>
      <c r="H87" s="44"/>
      <c r="I87" s="255" t="s">
        <v>75</v>
      </c>
      <c r="J87" s="256"/>
      <c r="K87" s="210"/>
      <c r="L87" s="69"/>
      <c r="M87" s="229"/>
      <c r="N87" s="95"/>
      <c r="O87" s="96"/>
      <c r="P87" s="8"/>
    </row>
    <row r="88" spans="2:16" ht="15.95" customHeight="1" thickBot="1" x14ac:dyDescent="0.2">
      <c r="B88" s="217"/>
      <c r="C88" s="212"/>
      <c r="D88" s="276"/>
      <c r="E88" s="277"/>
      <c r="F88" s="276"/>
      <c r="G88" s="277"/>
      <c r="H88" s="49"/>
      <c r="I88" s="246"/>
      <c r="J88" s="247"/>
      <c r="K88" s="211"/>
      <c r="L88" s="44"/>
      <c r="M88" s="226"/>
      <c r="N88" s="88"/>
      <c r="O88" s="89"/>
      <c r="P88" s="8"/>
    </row>
    <row r="89" spans="2:16" ht="15.95" customHeight="1" thickBot="1" x14ac:dyDescent="0.2">
      <c r="B89" s="218" t="s">
        <v>76</v>
      </c>
      <c r="C89" s="213"/>
      <c r="D89" s="92">
        <f>SUM(D78:D88)</f>
        <v>0</v>
      </c>
      <c r="E89" s="221"/>
      <c r="F89" s="92">
        <f>SUM(F78:F88)</f>
        <v>0</v>
      </c>
      <c r="G89" s="221"/>
      <c r="H89" s="92">
        <f>SUM(H78:H88)</f>
        <v>0</v>
      </c>
      <c r="I89" s="246"/>
      <c r="J89" s="247"/>
      <c r="K89" s="211"/>
      <c r="L89" s="44"/>
      <c r="M89" s="226"/>
      <c r="N89" s="88"/>
      <c r="O89" s="89"/>
      <c r="P89" s="8"/>
    </row>
    <row r="90" spans="2:16" ht="15.95" customHeight="1" x14ac:dyDescent="0.15">
      <c r="B90" s="219" t="s">
        <v>77</v>
      </c>
      <c r="C90" s="210"/>
      <c r="D90" s="288"/>
      <c r="E90" s="289"/>
      <c r="F90" s="288"/>
      <c r="G90" s="289"/>
      <c r="H90" s="69"/>
      <c r="I90" s="246"/>
      <c r="J90" s="247"/>
      <c r="K90" s="211"/>
      <c r="L90" s="44"/>
      <c r="M90" s="226"/>
      <c r="N90" s="88"/>
      <c r="O90" s="89"/>
      <c r="P90" s="8"/>
    </row>
    <row r="91" spans="2:16" ht="15.95" customHeight="1" thickBot="1" x14ac:dyDescent="0.2">
      <c r="B91" s="216" t="s">
        <v>78</v>
      </c>
      <c r="C91" s="211"/>
      <c r="D91" s="276"/>
      <c r="E91" s="277"/>
      <c r="F91" s="276"/>
      <c r="G91" s="277"/>
      <c r="H91" s="44"/>
      <c r="I91" s="253"/>
      <c r="J91" s="254"/>
      <c r="K91" s="212"/>
      <c r="L91" s="49"/>
      <c r="M91" s="227"/>
      <c r="N91" s="90"/>
      <c r="O91" s="91"/>
      <c r="P91" s="8"/>
    </row>
    <row r="92" spans="2:16" ht="15.95" customHeight="1" thickBot="1" x14ac:dyDescent="0.2">
      <c r="B92" s="216" t="s">
        <v>79</v>
      </c>
      <c r="C92" s="211"/>
      <c r="D92" s="276"/>
      <c r="E92" s="277"/>
      <c r="F92" s="276"/>
      <c r="G92" s="277"/>
      <c r="H92" s="44"/>
      <c r="I92" s="236" t="s">
        <v>80</v>
      </c>
      <c r="J92" s="237"/>
      <c r="K92" s="213"/>
      <c r="L92" s="92">
        <f>SUM(L87:L91)</f>
        <v>0</v>
      </c>
      <c r="M92" s="221"/>
      <c r="N92" s="92">
        <f>SUM(N87:N91)</f>
        <v>0</v>
      </c>
      <c r="O92" s="94">
        <f>SUM(O87:O91)</f>
        <v>0</v>
      </c>
      <c r="P92" s="8"/>
    </row>
    <row r="93" spans="2:16" ht="15.95" customHeight="1" x14ac:dyDescent="0.15">
      <c r="B93" s="216" t="s">
        <v>81</v>
      </c>
      <c r="C93" s="211"/>
      <c r="D93" s="276"/>
      <c r="E93" s="277"/>
      <c r="F93" s="276"/>
      <c r="G93" s="277"/>
      <c r="H93" s="44"/>
      <c r="I93" s="255"/>
      <c r="J93" s="256"/>
      <c r="K93" s="210"/>
      <c r="L93" s="69"/>
      <c r="M93" s="229"/>
      <c r="N93" s="95"/>
      <c r="O93" s="96"/>
      <c r="P93" s="8"/>
    </row>
    <row r="94" spans="2:16" ht="15.95" customHeight="1" x14ac:dyDescent="0.15">
      <c r="B94" s="216" t="s">
        <v>82</v>
      </c>
      <c r="C94" s="211"/>
      <c r="D94" s="276"/>
      <c r="E94" s="277"/>
      <c r="F94" s="276"/>
      <c r="G94" s="277"/>
      <c r="H94" s="44"/>
      <c r="I94" s="246"/>
      <c r="J94" s="247"/>
      <c r="K94" s="211"/>
      <c r="L94" s="44"/>
      <c r="M94" s="226"/>
      <c r="N94" s="88"/>
      <c r="O94" s="89"/>
      <c r="P94" s="8"/>
    </row>
    <row r="95" spans="2:16" ht="15.95" customHeight="1" x14ac:dyDescent="0.15">
      <c r="B95" s="216" t="s">
        <v>83</v>
      </c>
      <c r="C95" s="211"/>
      <c r="D95" s="276"/>
      <c r="E95" s="277"/>
      <c r="F95" s="276"/>
      <c r="G95" s="277"/>
      <c r="H95" s="44"/>
      <c r="I95" s="246"/>
      <c r="J95" s="247"/>
      <c r="K95" s="211"/>
      <c r="L95" s="44"/>
      <c r="M95" s="226"/>
      <c r="N95" s="88"/>
      <c r="O95" s="89"/>
      <c r="P95" s="8"/>
    </row>
    <row r="96" spans="2:16" ht="15.95" customHeight="1" x14ac:dyDescent="0.15">
      <c r="B96" s="216"/>
      <c r="C96" s="211"/>
      <c r="D96" s="276"/>
      <c r="E96" s="277"/>
      <c r="F96" s="276"/>
      <c r="G96" s="277"/>
      <c r="H96" s="44"/>
      <c r="I96" s="246"/>
      <c r="J96" s="247"/>
      <c r="K96" s="211"/>
      <c r="L96" s="44"/>
      <c r="M96" s="226"/>
      <c r="N96" s="88"/>
      <c r="O96" s="89"/>
      <c r="P96" s="8"/>
    </row>
    <row r="97" spans="2:17" ht="15.95" customHeight="1" x14ac:dyDescent="0.15">
      <c r="B97" s="216"/>
      <c r="C97" s="211"/>
      <c r="D97" s="276"/>
      <c r="E97" s="277"/>
      <c r="F97" s="276"/>
      <c r="G97" s="277"/>
      <c r="H97" s="44"/>
      <c r="I97" s="246"/>
      <c r="J97" s="247"/>
      <c r="K97" s="211"/>
      <c r="L97" s="44"/>
      <c r="M97" s="226"/>
      <c r="N97" s="88"/>
      <c r="O97" s="89"/>
      <c r="P97" s="8"/>
    </row>
    <row r="98" spans="2:17" ht="15.95" customHeight="1" thickBot="1" x14ac:dyDescent="0.2">
      <c r="B98" s="217"/>
      <c r="C98" s="212"/>
      <c r="D98" s="276"/>
      <c r="E98" s="277"/>
      <c r="F98" s="276"/>
      <c r="G98" s="277"/>
      <c r="H98" s="49"/>
      <c r="I98" s="246"/>
      <c r="J98" s="247"/>
      <c r="K98" s="211"/>
      <c r="L98" s="44"/>
      <c r="M98" s="226"/>
      <c r="N98" s="88"/>
      <c r="O98" s="89"/>
      <c r="P98" s="8"/>
    </row>
    <row r="99" spans="2:17" ht="15.95" customHeight="1" thickBot="1" x14ac:dyDescent="0.2">
      <c r="B99" s="218" t="s">
        <v>84</v>
      </c>
      <c r="C99" s="213"/>
      <c r="D99" s="92">
        <f>SUM(D89:D98)</f>
        <v>0</v>
      </c>
      <c r="E99" s="221"/>
      <c r="F99" s="92">
        <f>SUM(F89:F98)</f>
        <v>0</v>
      </c>
      <c r="G99" s="221"/>
      <c r="H99" s="92">
        <f>SUM(H89:H98)</f>
        <v>0</v>
      </c>
      <c r="I99" s="246"/>
      <c r="J99" s="247"/>
      <c r="K99" s="211"/>
      <c r="L99" s="44"/>
      <c r="M99" s="226"/>
      <c r="N99" s="88"/>
      <c r="O99" s="89"/>
      <c r="P99" s="8"/>
    </row>
    <row r="100" spans="2:17" ht="15.95" customHeight="1" x14ac:dyDescent="0.15">
      <c r="B100" s="219" t="s">
        <v>85</v>
      </c>
      <c r="C100" s="210"/>
      <c r="D100" s="288"/>
      <c r="E100" s="289"/>
      <c r="F100" s="288"/>
      <c r="G100" s="289"/>
      <c r="H100" s="69"/>
      <c r="I100" s="246"/>
      <c r="J100" s="247"/>
      <c r="K100" s="211"/>
      <c r="L100" s="44"/>
      <c r="M100" s="226"/>
      <c r="N100" s="88"/>
      <c r="O100" s="89"/>
      <c r="P100" s="8"/>
    </row>
    <row r="101" spans="2:17" ht="15.95" customHeight="1" x14ac:dyDescent="0.15">
      <c r="B101" s="216" t="s">
        <v>86</v>
      </c>
      <c r="C101" s="211"/>
      <c r="D101" s="276"/>
      <c r="E101" s="277"/>
      <c r="F101" s="276"/>
      <c r="G101" s="277"/>
      <c r="H101" s="44"/>
      <c r="I101" s="246"/>
      <c r="J101" s="247"/>
      <c r="K101" s="211"/>
      <c r="L101" s="44"/>
      <c r="M101" s="226"/>
      <c r="N101" s="88"/>
      <c r="O101" s="89"/>
      <c r="P101" s="8"/>
    </row>
    <row r="102" spans="2:17" ht="15.95" customHeight="1" x14ac:dyDescent="0.15">
      <c r="B102" s="216" t="s">
        <v>87</v>
      </c>
      <c r="C102" s="211"/>
      <c r="D102" s="276"/>
      <c r="E102" s="277"/>
      <c r="F102" s="276"/>
      <c r="G102" s="277"/>
      <c r="H102" s="44"/>
      <c r="I102" s="246"/>
      <c r="J102" s="247"/>
      <c r="K102" s="211"/>
      <c r="L102" s="44"/>
      <c r="M102" s="226"/>
      <c r="N102" s="88"/>
      <c r="O102" s="89"/>
      <c r="P102" s="8"/>
    </row>
    <row r="103" spans="2:17" ht="15.95" customHeight="1" x14ac:dyDescent="0.15">
      <c r="B103" s="216" t="s">
        <v>88</v>
      </c>
      <c r="C103" s="211"/>
      <c r="D103" s="276"/>
      <c r="E103" s="277"/>
      <c r="F103" s="276"/>
      <c r="G103" s="277"/>
      <c r="H103" s="44"/>
      <c r="I103" s="246"/>
      <c r="J103" s="247"/>
      <c r="K103" s="211"/>
      <c r="L103" s="44"/>
      <c r="M103" s="226"/>
      <c r="N103" s="88"/>
      <c r="O103" s="89"/>
      <c r="P103" s="8"/>
    </row>
    <row r="104" spans="2:17" ht="15.95" customHeight="1" x14ac:dyDescent="0.15">
      <c r="B104" s="216" t="s">
        <v>89</v>
      </c>
      <c r="C104" s="211"/>
      <c r="D104" s="276"/>
      <c r="E104" s="277"/>
      <c r="F104" s="276"/>
      <c r="G104" s="277"/>
      <c r="H104" s="44"/>
      <c r="I104" s="246"/>
      <c r="J104" s="247"/>
      <c r="K104" s="211"/>
      <c r="L104" s="44"/>
      <c r="M104" s="226"/>
      <c r="N104" s="88"/>
      <c r="O104" s="89"/>
      <c r="P104" s="8"/>
    </row>
    <row r="105" spans="2:17" ht="15.95" customHeight="1" x14ac:dyDescent="0.15">
      <c r="B105" s="216"/>
      <c r="C105" s="211"/>
      <c r="D105" s="276"/>
      <c r="E105" s="277"/>
      <c r="F105" s="276"/>
      <c r="G105" s="277"/>
      <c r="H105" s="44"/>
      <c r="I105" s="246" t="s">
        <v>90</v>
      </c>
      <c r="J105" s="247"/>
      <c r="K105" s="211"/>
      <c r="L105" s="44"/>
      <c r="M105" s="226"/>
      <c r="N105" s="88"/>
      <c r="O105" s="89"/>
      <c r="P105" s="8"/>
    </row>
    <row r="106" spans="2:17" ht="15.95" customHeight="1" x14ac:dyDescent="0.15">
      <c r="B106" s="146" t="s">
        <v>91</v>
      </c>
      <c r="C106" s="214"/>
      <c r="D106" s="276"/>
      <c r="E106" s="277"/>
      <c r="F106" s="276"/>
      <c r="G106" s="277"/>
      <c r="H106" s="44"/>
      <c r="I106" s="246" t="s">
        <v>92</v>
      </c>
      <c r="J106" s="247"/>
      <c r="K106" s="211"/>
      <c r="L106" s="44"/>
      <c r="M106" s="226"/>
      <c r="N106" s="88"/>
      <c r="O106" s="89"/>
      <c r="P106" s="8"/>
    </row>
    <row r="107" spans="2:17" ht="30" customHeight="1" thickBot="1" x14ac:dyDescent="0.2">
      <c r="B107" s="217"/>
      <c r="C107" s="212"/>
      <c r="D107" s="290"/>
      <c r="E107" s="291"/>
      <c r="F107" s="276"/>
      <c r="G107" s="277"/>
      <c r="H107" s="49"/>
      <c r="I107" s="234" t="s">
        <v>171</v>
      </c>
      <c r="J107" s="235"/>
      <c r="K107" s="212"/>
      <c r="L107" s="49"/>
      <c r="M107" s="227"/>
      <c r="N107" s="90"/>
      <c r="O107" s="91"/>
      <c r="P107" s="8"/>
    </row>
    <row r="108" spans="2:17" ht="15.95" customHeight="1" thickBot="1" x14ac:dyDescent="0.2">
      <c r="B108" s="218" t="s">
        <v>93</v>
      </c>
      <c r="C108" s="213"/>
      <c r="D108" s="92">
        <f>SUM(D100:D107)</f>
        <v>0</v>
      </c>
      <c r="E108" s="221"/>
      <c r="F108" s="92">
        <f>SUM(F100:F107)</f>
        <v>0</v>
      </c>
      <c r="G108" s="221"/>
      <c r="H108" s="92">
        <f>SUM(H100:H107)</f>
        <v>0</v>
      </c>
      <c r="I108" s="236" t="s">
        <v>94</v>
      </c>
      <c r="J108" s="237"/>
      <c r="K108" s="213"/>
      <c r="L108" s="92">
        <f>SUM(L93:L107)</f>
        <v>0</v>
      </c>
      <c r="M108" s="221"/>
      <c r="N108" s="92">
        <f>SUM(N93:N107)</f>
        <v>0</v>
      </c>
      <c r="O108" s="94">
        <f>SUM(O93:O107)</f>
        <v>0</v>
      </c>
      <c r="P108" s="8"/>
    </row>
    <row r="109" spans="2:17" ht="22.5" customHeight="1" thickBot="1" x14ac:dyDescent="0.2">
      <c r="B109" s="79" t="s">
        <v>95</v>
      </c>
      <c r="C109" s="209"/>
      <c r="D109" s="97">
        <f>SUM(D108,D99,)</f>
        <v>0</v>
      </c>
      <c r="E109" s="222"/>
      <c r="F109" s="97">
        <f>SUM(F108,F99)</f>
        <v>0</v>
      </c>
      <c r="G109" s="222"/>
      <c r="H109" s="97">
        <f>SUM(H108,H99)</f>
        <v>0</v>
      </c>
      <c r="I109" s="238" t="s">
        <v>95</v>
      </c>
      <c r="J109" s="239"/>
      <c r="K109" s="209"/>
      <c r="L109" s="98">
        <f>SUM(L86,L92,L108)</f>
        <v>0</v>
      </c>
      <c r="M109" s="230"/>
      <c r="N109" s="98">
        <f>SUM(N86,N92,N108)</f>
        <v>0</v>
      </c>
      <c r="O109" s="99">
        <f>SUM(O86,O92,O108)</f>
        <v>0</v>
      </c>
      <c r="P109" s="8"/>
      <c r="Q109" s="31"/>
    </row>
    <row r="110" spans="2:17" ht="15.95" customHeight="1" x14ac:dyDescent="0.15">
      <c r="P110" s="8"/>
    </row>
    <row r="111" spans="2:17" ht="15.95" customHeight="1" x14ac:dyDescent="0.15">
      <c r="P111" s="9"/>
    </row>
    <row r="112" spans="2:17" x14ac:dyDescent="0.15">
      <c r="L112" s="200" t="s">
        <v>165</v>
      </c>
    </row>
    <row r="113" spans="12:12" x14ac:dyDescent="0.15">
      <c r="L113" s="2" t="s">
        <v>166</v>
      </c>
    </row>
    <row r="114" spans="12:12" x14ac:dyDescent="0.15">
      <c r="L114" s="2" t="s">
        <v>167</v>
      </c>
    </row>
  </sheetData>
  <mergeCells count="122">
    <mergeCell ref="F103:G103"/>
    <mergeCell ref="F104:G104"/>
    <mergeCell ref="F105:G105"/>
    <mergeCell ref="F106:G106"/>
    <mergeCell ref="F107:G107"/>
    <mergeCell ref="F97:G97"/>
    <mergeCell ref="F98:G98"/>
    <mergeCell ref="F100:G100"/>
    <mergeCell ref="F101:G101"/>
    <mergeCell ref="F102:G102"/>
    <mergeCell ref="F92:G92"/>
    <mergeCell ref="F93:G93"/>
    <mergeCell ref="F94:G94"/>
    <mergeCell ref="F95:G95"/>
    <mergeCell ref="F96:G96"/>
    <mergeCell ref="D105:E105"/>
    <mergeCell ref="D106:E106"/>
    <mergeCell ref="D107:E107"/>
    <mergeCell ref="F78:G78"/>
    <mergeCell ref="F79:G79"/>
    <mergeCell ref="F80:G80"/>
    <mergeCell ref="F81:G81"/>
    <mergeCell ref="F82:G82"/>
    <mergeCell ref="F83:G83"/>
    <mergeCell ref="F84:G84"/>
    <mergeCell ref="F85:G85"/>
    <mergeCell ref="F86:G86"/>
    <mergeCell ref="F87:G87"/>
    <mergeCell ref="F88:G88"/>
    <mergeCell ref="F90:G90"/>
    <mergeCell ref="F91:G91"/>
    <mergeCell ref="D100:E100"/>
    <mergeCell ref="D101:E101"/>
    <mergeCell ref="D102:E102"/>
    <mergeCell ref="D87:E87"/>
    <mergeCell ref="D78:E78"/>
    <mergeCell ref="D79:E79"/>
    <mergeCell ref="D80:E80"/>
    <mergeCell ref="D81:E81"/>
    <mergeCell ref="D82:E82"/>
    <mergeCell ref="D103:E103"/>
    <mergeCell ref="D104:E104"/>
    <mergeCell ref="D94:E94"/>
    <mergeCell ref="D95:E95"/>
    <mergeCell ref="D96:E96"/>
    <mergeCell ref="D97:E97"/>
    <mergeCell ref="D98:E98"/>
    <mergeCell ref="D88:E88"/>
    <mergeCell ref="D90:E90"/>
    <mergeCell ref="D91:E91"/>
    <mergeCell ref="D92:E92"/>
    <mergeCell ref="D93:E93"/>
    <mergeCell ref="B4:C4"/>
    <mergeCell ref="B5:C5"/>
    <mergeCell ref="B6:C6"/>
    <mergeCell ref="B7:C7"/>
    <mergeCell ref="B76:H76"/>
    <mergeCell ref="B8:C8"/>
    <mergeCell ref="O10:S10"/>
    <mergeCell ref="B14:C14"/>
    <mergeCell ref="B15:C15"/>
    <mergeCell ref="B16:C16"/>
    <mergeCell ref="D10:H10"/>
    <mergeCell ref="B13:C13"/>
    <mergeCell ref="I11:J11"/>
    <mergeCell ref="I105:J105"/>
    <mergeCell ref="I100:J100"/>
    <mergeCell ref="I89:J89"/>
    <mergeCell ref="I90:J90"/>
    <mergeCell ref="I78:J78"/>
    <mergeCell ref="I79:J79"/>
    <mergeCell ref="I80:J80"/>
    <mergeCell ref="I81:J81"/>
    <mergeCell ref="A9:A17"/>
    <mergeCell ref="I10:N10"/>
    <mergeCell ref="B9:S9"/>
    <mergeCell ref="J54:K54"/>
    <mergeCell ref="J55:K55"/>
    <mergeCell ref="J56:K56"/>
    <mergeCell ref="J53:K53"/>
    <mergeCell ref="I77:J77"/>
    <mergeCell ref="B17:C17"/>
    <mergeCell ref="B10:C11"/>
    <mergeCell ref="B12:C12"/>
    <mergeCell ref="J50:K50"/>
    <mergeCell ref="D83:E83"/>
    <mergeCell ref="D84:E84"/>
    <mergeCell ref="D85:E85"/>
    <mergeCell ref="D86:E86"/>
    <mergeCell ref="I83:J83"/>
    <mergeCell ref="I84:J84"/>
    <mergeCell ref="I85:J85"/>
    <mergeCell ref="I86:J86"/>
    <mergeCell ref="I88:J88"/>
    <mergeCell ref="I93:J93"/>
    <mergeCell ref="I94:J94"/>
    <mergeCell ref="I95:J95"/>
    <mergeCell ref="I96:J96"/>
    <mergeCell ref="I107:J107"/>
    <mergeCell ref="I108:J108"/>
    <mergeCell ref="I109:J109"/>
    <mergeCell ref="I12:J12"/>
    <mergeCell ref="I13:J13"/>
    <mergeCell ref="I14:J14"/>
    <mergeCell ref="I15:J15"/>
    <mergeCell ref="I16:J16"/>
    <mergeCell ref="I17:J17"/>
    <mergeCell ref="I101:J101"/>
    <mergeCell ref="I102:J102"/>
    <mergeCell ref="I103:J103"/>
    <mergeCell ref="I104:J104"/>
    <mergeCell ref="I76:O76"/>
    <mergeCell ref="J51:K51"/>
    <mergeCell ref="J52:K52"/>
    <mergeCell ref="I91:J91"/>
    <mergeCell ref="I92:J92"/>
    <mergeCell ref="I98:J98"/>
    <mergeCell ref="I99:J99"/>
    <mergeCell ref="I97:J97"/>
    <mergeCell ref="I106:J106"/>
    <mergeCell ref="I87:J87"/>
    <mergeCell ref="I82:J82"/>
  </mergeCells>
  <phoneticPr fontId="3"/>
  <dataValidations count="5">
    <dataValidation type="list" allowBlank="1" showInputMessage="1" showErrorMessage="1" sqref="P12:P17 K12:K17 E12:E17" xr:uid="{00000000-0002-0000-0000-000000000000}">
      <formula1>"㌃,㎡,頭,羽"</formula1>
    </dataValidation>
    <dataValidation type="list" allowBlank="1" showInputMessage="1" showErrorMessage="1" sqref="R12:R17 M12:M17 G12:G17" xr:uid="{00000000-0002-0000-0000-000001000000}">
      <formula1>"㎏,本,㍑,頭"</formula1>
    </dataValidation>
    <dataValidation type="list" allowBlank="1" showInputMessage="1" showErrorMessage="1" sqref="D6:E6" xr:uid="{00000000-0002-0000-0000-000002000000}">
      <formula1>"認定農業者,認定志向農業者,その他"</formula1>
    </dataValidation>
    <dataValidation allowBlank="1" showDropDown="1" showInputMessage="1" showErrorMessage="1" sqref="D8:E8" xr:uid="{00000000-0002-0000-0000-000003000000}"/>
    <dataValidation imeMode="on" allowBlank="1" showInputMessage="1" showErrorMessage="1" sqref="D4:D5 B13:C17" xr:uid="{00000000-0002-0000-0000-000004000000}"/>
  </dataValidations>
  <printOptions verticalCentered="1"/>
  <pageMargins left="0.59055118110236227" right="0.19685039370078741" top="0.39370078740157483" bottom="0.55118110236220474" header="0.39370078740157483" footer="0.31496062992125984"/>
  <pageSetup paperSize="9" scale="41" orientation="portrait" r:id="rId1"/>
  <headerFooter alignWithMargins="0"/>
  <ignoredErrors>
    <ignoredError sqref="F89 H89 F108 H108 N86:O86 L92 N92:O9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1"/>
  <sheetViews>
    <sheetView showGridLines="0" view="pageBreakPreview" topLeftCell="A9" zoomScale="90" zoomScaleNormal="100" zoomScaleSheetLayoutView="90" workbookViewId="0">
      <selection activeCell="D16" sqref="D16"/>
    </sheetView>
  </sheetViews>
  <sheetFormatPr defaultColWidth="9" defaultRowHeight="13.5" x14ac:dyDescent="0.15"/>
  <cols>
    <col min="1" max="1" width="9" style="156" customWidth="1"/>
    <col min="2" max="2" width="31.875" customWidth="1"/>
    <col min="3" max="3" width="4.5" customWidth="1"/>
    <col min="4" max="6" width="18" customWidth="1"/>
    <col min="7" max="7" width="12.625" customWidth="1"/>
  </cols>
  <sheetData>
    <row r="1" spans="1:6" ht="26.25" customHeight="1" thickBot="1" x14ac:dyDescent="0.2">
      <c r="A1" s="292" t="s">
        <v>172</v>
      </c>
      <c r="B1" s="292"/>
      <c r="C1" s="292"/>
      <c r="D1" s="292"/>
      <c r="E1" s="292"/>
      <c r="F1" s="292"/>
    </row>
    <row r="2" spans="1:6" ht="15.75" customHeight="1" thickBot="1" x14ac:dyDescent="0.2">
      <c r="A2" s="159" t="s">
        <v>96</v>
      </c>
      <c r="B2" s="160"/>
      <c r="D2" s="159" t="s">
        <v>97</v>
      </c>
      <c r="E2" s="161"/>
    </row>
    <row r="3" spans="1:6" ht="15.75" customHeight="1" thickBot="1" x14ac:dyDescent="0.2">
      <c r="A3" s="159" t="s">
        <v>2</v>
      </c>
      <c r="B3" s="160"/>
    </row>
    <row r="4" spans="1:6" ht="15.75" customHeight="1" thickBot="1" x14ac:dyDescent="0.2">
      <c r="F4" s="145"/>
    </row>
    <row r="5" spans="1:6" ht="15.75" customHeight="1" thickBot="1" x14ac:dyDescent="0.2">
      <c r="A5" s="294"/>
      <c r="B5" s="295"/>
      <c r="C5" s="296"/>
      <c r="D5" s="162" t="s">
        <v>98</v>
      </c>
      <c r="E5" s="162" t="s">
        <v>99</v>
      </c>
      <c r="F5" s="162" t="s">
        <v>100</v>
      </c>
    </row>
    <row r="6" spans="1:6" ht="14.25" thickBot="1" x14ac:dyDescent="0.2">
      <c r="A6" s="297"/>
      <c r="B6" s="298"/>
      <c r="C6" s="299"/>
      <c r="D6" s="293" t="s">
        <v>101</v>
      </c>
      <c r="E6" s="293" t="s">
        <v>101</v>
      </c>
      <c r="F6" s="293" t="s">
        <v>101</v>
      </c>
    </row>
    <row r="7" spans="1:6" ht="14.25" thickBot="1" x14ac:dyDescent="0.2">
      <c r="A7" s="300"/>
      <c r="B7" s="301"/>
      <c r="C7" s="302"/>
      <c r="D7" s="293"/>
      <c r="E7" s="293"/>
      <c r="F7" s="293"/>
    </row>
    <row r="8" spans="1:6" s="163" customFormat="1" ht="18" customHeight="1" x14ac:dyDescent="0.15">
      <c r="A8" s="307" t="s">
        <v>8</v>
      </c>
      <c r="B8" s="100" t="s">
        <v>102</v>
      </c>
      <c r="C8" s="101" t="s">
        <v>5</v>
      </c>
      <c r="D8" s="193">
        <f>個人1!$D$7</f>
        <v>0</v>
      </c>
      <c r="E8" s="193">
        <f>個人1!$F$7</f>
        <v>0</v>
      </c>
      <c r="F8" s="193">
        <f>個人1!$H$7</f>
        <v>0</v>
      </c>
    </row>
    <row r="9" spans="1:6" s="163" customFormat="1" ht="18" customHeight="1" x14ac:dyDescent="0.15">
      <c r="A9" s="308"/>
      <c r="B9" s="102" t="s">
        <v>103</v>
      </c>
      <c r="C9" s="103"/>
      <c r="D9" s="194">
        <f>個人1!$D$12</f>
        <v>0</v>
      </c>
      <c r="E9" s="194">
        <f>個人1!$I$12</f>
        <v>0</v>
      </c>
      <c r="F9" s="194">
        <f>個人1!$O$12</f>
        <v>0</v>
      </c>
    </row>
    <row r="10" spans="1:6" s="164" customFormat="1" ht="18" customHeight="1" x14ac:dyDescent="0.15">
      <c r="A10" s="308"/>
      <c r="B10" s="104" t="s">
        <v>104</v>
      </c>
      <c r="C10" s="105" t="s">
        <v>105</v>
      </c>
      <c r="D10" s="194">
        <f>個人1!$D$29</f>
        <v>0</v>
      </c>
      <c r="E10" s="194">
        <f>個人1!$F$29</f>
        <v>0</v>
      </c>
      <c r="F10" s="194">
        <f>個人1!$H$29</f>
        <v>0</v>
      </c>
    </row>
    <row r="11" spans="1:6" s="164" customFormat="1" ht="18" customHeight="1" x14ac:dyDescent="0.15">
      <c r="A11" s="308"/>
      <c r="B11" s="104" t="s">
        <v>138</v>
      </c>
      <c r="C11" s="105" t="s">
        <v>105</v>
      </c>
      <c r="D11" s="195">
        <f>個人1!D62</f>
        <v>0</v>
      </c>
      <c r="E11" s="194">
        <f>個人1!F62</f>
        <v>0</v>
      </c>
      <c r="F11" s="194">
        <f>個人1!H62</f>
        <v>0</v>
      </c>
    </row>
    <row r="12" spans="1:6" s="164" customFormat="1" ht="18" customHeight="1" x14ac:dyDescent="0.15">
      <c r="A12" s="308"/>
      <c r="B12" s="104" t="s">
        <v>106</v>
      </c>
      <c r="C12" s="105" t="s">
        <v>105</v>
      </c>
      <c r="D12" s="194">
        <f>個人1!$H$12</f>
        <v>0</v>
      </c>
      <c r="E12" s="194">
        <f>個人1!$N$12</f>
        <v>0</v>
      </c>
      <c r="F12" s="194">
        <f>個人1!$S$12</f>
        <v>0</v>
      </c>
    </row>
    <row r="13" spans="1:6" s="164" customFormat="1" ht="18" customHeight="1" x14ac:dyDescent="0.15">
      <c r="A13" s="308"/>
      <c r="B13" s="104" t="s">
        <v>107</v>
      </c>
      <c r="C13" s="105"/>
      <c r="D13" s="194">
        <f>個人1!$F$12</f>
        <v>0</v>
      </c>
      <c r="E13" s="194">
        <f>個人1!$L$12</f>
        <v>0</v>
      </c>
      <c r="F13" s="194">
        <f>個人1!$Q$12</f>
        <v>0</v>
      </c>
    </row>
    <row r="14" spans="1:6" s="164" customFormat="1" ht="18" customHeight="1" x14ac:dyDescent="0.15">
      <c r="A14" s="308"/>
      <c r="B14" s="104" t="s">
        <v>108</v>
      </c>
      <c r="C14" s="105" t="s">
        <v>105</v>
      </c>
      <c r="D14" s="194">
        <f>個人1!$D$62</f>
        <v>0</v>
      </c>
      <c r="E14" s="194">
        <f>個人1!$F$62</f>
        <v>0</v>
      </c>
      <c r="F14" s="194">
        <f>個人1!$H$62</f>
        <v>0</v>
      </c>
    </row>
    <row r="15" spans="1:6" s="164" customFormat="1" ht="18" customHeight="1" thickBot="1" x14ac:dyDescent="0.2">
      <c r="A15" s="309"/>
      <c r="B15" s="136" t="s">
        <v>109</v>
      </c>
      <c r="C15" s="137" t="s">
        <v>105</v>
      </c>
      <c r="D15" s="196">
        <f>個人1!$D$72</f>
        <v>0</v>
      </c>
      <c r="E15" s="196">
        <f>個人1!$F$72</f>
        <v>0</v>
      </c>
      <c r="F15" s="196">
        <f>個人1!$H$72</f>
        <v>0</v>
      </c>
    </row>
    <row r="16" spans="1:6" s="164" customFormat="1" ht="18" customHeight="1" x14ac:dyDescent="0.15">
      <c r="A16" s="312" t="s">
        <v>110</v>
      </c>
      <c r="B16" s="165" t="s">
        <v>133</v>
      </c>
      <c r="C16" s="166" t="s">
        <v>112</v>
      </c>
      <c r="D16" s="180" t="e">
        <f>((個人1!D22+個人1!D23+(個人1!D28-個人1!D27)+個人1!D25)-(個人1!D57+(個人1!D58-個人1!D59)-個人1!D60))/(個人1!D22+個人1!D23+(個人1!D28-個人1!D27)+個人1!D25)*100</f>
        <v>#DIV/0!</v>
      </c>
      <c r="E16" s="180" t="e">
        <f>((個人1!F22+個人1!F23+(個人1!F28-個人1!F27)+個人1!F25)-(個人1!F57+(個人1!F58-個人1!F59)-個人1!F60))/(個人1!F22+個人1!F23+(個人1!F28-個人1!F27)+個人1!F25)*100</f>
        <v>#DIV/0!</v>
      </c>
      <c r="F16" s="180" t="e">
        <f>((個人1!H22+個人1!H23+(個人1!H28-個人1!H27)+個人1!H25)-(個人1!H57+(個人1!H58-個人1!H59)-個人1!H60))/(個人1!H22+個人1!H23+(個人1!H28-個人1!H27)+個人1!H25)*100</f>
        <v>#DIV/0!</v>
      </c>
    </row>
    <row r="17" spans="1:6" s="164" customFormat="1" ht="18" customHeight="1" x14ac:dyDescent="0.15">
      <c r="A17" s="313"/>
      <c r="B17" s="167" t="s">
        <v>134</v>
      </c>
      <c r="C17" s="168" t="s">
        <v>112</v>
      </c>
      <c r="D17" s="181" t="e">
        <f>((個人1!D22+個人1!D23+個人1!D24+個人1!D28-個人1!D27)-(個人1!D57+個人1!D58-個人1!D59-個人1!D60))/(個人1!D22+個人1!D23+個人1!D24+個人1!D28-個人1!D27)*100</f>
        <v>#DIV/0!</v>
      </c>
      <c r="E17" s="181" t="e">
        <f>((個人1!F22+個人1!F23+個人1!F24+個人1!F28-個人1!F27)-(個人1!F57+個人1!F58-個人1!F59-個人1!F60))/(個人1!F22+個人1!F23+個人1!F24+個人1!F28-個人1!F27)*100</f>
        <v>#DIV/0!</v>
      </c>
      <c r="F17" s="181" t="e">
        <f>((個人1!H22+個人1!H23+個人1!F24+個人1!H28-個人1!H27)-(個人1!H57+個人1!H58-個人1!H59-個人1!H60))/(個人1!H22+個人1!H23+個人1!F24+個人1!H28-個人1!H27)*100</f>
        <v>#DIV/0!</v>
      </c>
    </row>
    <row r="18" spans="1:6" s="169" customFormat="1" ht="18" customHeight="1" x14ac:dyDescent="0.15">
      <c r="A18" s="313"/>
      <c r="B18" s="138" t="s">
        <v>111</v>
      </c>
      <c r="C18" s="139" t="s">
        <v>112</v>
      </c>
      <c r="D18" s="182" t="e">
        <f>D14/D10*100</f>
        <v>#DIV/0!</v>
      </c>
      <c r="E18" s="182" t="e">
        <f>E14/E10*100</f>
        <v>#DIV/0!</v>
      </c>
      <c r="F18" s="182" t="e">
        <f>F14/F10*100</f>
        <v>#DIV/0!</v>
      </c>
    </row>
    <row r="19" spans="1:6" s="169" customFormat="1" ht="18" customHeight="1" x14ac:dyDescent="0.15">
      <c r="A19" s="313"/>
      <c r="B19" s="106" t="s">
        <v>113</v>
      </c>
      <c r="C19" s="107" t="s">
        <v>112</v>
      </c>
      <c r="D19" s="181" t="e">
        <f>D14/個人1!L109*100</f>
        <v>#DIV/0!</v>
      </c>
      <c r="E19" s="181" t="e">
        <f>E14/個人1!N109*100</f>
        <v>#DIV/0!</v>
      </c>
      <c r="F19" s="181" t="e">
        <f>F14/個人1!O109*100</f>
        <v>#DIV/0!</v>
      </c>
    </row>
    <row r="20" spans="1:6" s="169" customFormat="1" ht="18" customHeight="1" thickBot="1" x14ac:dyDescent="0.2">
      <c r="A20" s="314"/>
      <c r="B20" s="108" t="s">
        <v>114</v>
      </c>
      <c r="C20" s="109" t="s">
        <v>112</v>
      </c>
      <c r="D20" s="183" t="e">
        <f>D15/D10*100</f>
        <v>#DIV/0!</v>
      </c>
      <c r="E20" s="183" t="e">
        <f>E15/E10*100</f>
        <v>#DIV/0!</v>
      </c>
      <c r="F20" s="183" t="e">
        <f>F15/F10*100</f>
        <v>#DIV/0!</v>
      </c>
    </row>
    <row r="21" spans="1:6" s="164" customFormat="1" ht="18" customHeight="1" x14ac:dyDescent="0.15">
      <c r="A21" s="310" t="s">
        <v>135</v>
      </c>
      <c r="B21" s="170" t="s">
        <v>129</v>
      </c>
      <c r="C21" s="171" t="s">
        <v>105</v>
      </c>
      <c r="D21" s="197" t="e">
        <f>(個人1!D22+個人1!D23+(個人1!D28-個人1!D27)+個人1!D25)/D8</f>
        <v>#DIV/0!</v>
      </c>
      <c r="E21" s="197" t="e">
        <f>(個人1!F22+個人1!F23+(個人1!F28-個人1!F27)+個人1!F25)/E8</f>
        <v>#DIV/0!</v>
      </c>
      <c r="F21" s="197" t="e">
        <f>(個人1!H22+個人1!H23+(個人1!H28-個人1!H27)+個人1!H25)/F8</f>
        <v>#DIV/0!</v>
      </c>
    </row>
    <row r="22" spans="1:6" s="164" customFormat="1" ht="18" customHeight="1" x14ac:dyDescent="0.15">
      <c r="A22" s="311"/>
      <c r="B22" s="172" t="s">
        <v>130</v>
      </c>
      <c r="C22" s="173" t="s">
        <v>105</v>
      </c>
      <c r="D22" s="198" t="e">
        <f>(個人1!D22+個人1!D23+個人1!D24+個人1!D28-個人1!D27)/D8</f>
        <v>#DIV/0!</v>
      </c>
      <c r="E22" s="198" t="e">
        <f>(個人1!F22+個人1!F23+個人1!F24+個人1!F28-個人1!F27)/E8</f>
        <v>#DIV/0!</v>
      </c>
      <c r="F22" s="198" t="e">
        <f>(個人1!H22+個人1!H23+個人1!H24+個人1!H28-個人1!H27)/F8</f>
        <v>#DIV/0!</v>
      </c>
    </row>
    <row r="23" spans="1:6" s="164" customFormat="1" ht="23.25" customHeight="1" thickBot="1" x14ac:dyDescent="0.2">
      <c r="A23" s="311"/>
      <c r="B23" s="140" t="s">
        <v>115</v>
      </c>
      <c r="C23" s="141" t="s">
        <v>105</v>
      </c>
      <c r="D23" s="199" t="e">
        <f>D14/D8</f>
        <v>#DIV/0!</v>
      </c>
      <c r="E23" s="199" t="e">
        <f>E14/E8</f>
        <v>#DIV/0!</v>
      </c>
      <c r="F23" s="199" t="e">
        <f>F14/F8</f>
        <v>#DIV/0!</v>
      </c>
    </row>
    <row r="24" spans="1:6" s="164" customFormat="1" ht="17.850000000000001" customHeight="1" x14ac:dyDescent="0.15">
      <c r="A24" s="315" t="s">
        <v>116</v>
      </c>
      <c r="B24" s="174" t="s">
        <v>127</v>
      </c>
      <c r="C24" s="175" t="s">
        <v>112</v>
      </c>
      <c r="D24" s="184" t="e">
        <f>(個人1!L79+個人1!L87)/個人1!D109*100</f>
        <v>#DIV/0!</v>
      </c>
      <c r="E24" s="184" t="e">
        <f>(個人1!N79+個人1!N87)/個人1!F109*100</f>
        <v>#DIV/0!</v>
      </c>
      <c r="F24" s="184" t="e">
        <f>(個人1!O79+個人1!O87)/個人1!H109*100</f>
        <v>#DIV/0!</v>
      </c>
    </row>
    <row r="25" spans="1:6" s="164" customFormat="1" ht="17.850000000000001" customHeight="1" x14ac:dyDescent="0.15">
      <c r="A25" s="316"/>
      <c r="B25" s="176" t="s">
        <v>128</v>
      </c>
      <c r="C25" s="177" t="s">
        <v>112</v>
      </c>
      <c r="D25" s="185" t="e">
        <f>個人1!D45/(個人1!L79+個人1!L87)*100</f>
        <v>#DIV/0!</v>
      </c>
      <c r="E25" s="185" t="e">
        <f>個人1!F45/(個人1!N79+個人1!N87)*100</f>
        <v>#DIV/0!</v>
      </c>
      <c r="F25" s="185" t="e">
        <f>個人1!H45/(個人1!O79+個人1!O87)*100</f>
        <v>#DIV/0!</v>
      </c>
    </row>
    <row r="26" spans="1:6" s="169" customFormat="1" ht="18" customHeight="1" x14ac:dyDescent="0.15">
      <c r="A26" s="316"/>
      <c r="B26" s="143" t="s">
        <v>117</v>
      </c>
      <c r="C26" s="142" t="s">
        <v>112</v>
      </c>
      <c r="D26" s="186" t="e">
        <f>個人1!D89/個人1!L86*100</f>
        <v>#DIV/0!</v>
      </c>
      <c r="E26" s="186" t="e">
        <f>個人1!F89/個人1!N86*100</f>
        <v>#DIV/0!</v>
      </c>
      <c r="F26" s="186" t="e">
        <f>個人1!H89/個人1!O86*100</f>
        <v>#DIV/0!</v>
      </c>
    </row>
    <row r="27" spans="1:6" s="169" customFormat="1" ht="18" customHeight="1" x14ac:dyDescent="0.15">
      <c r="A27" s="316"/>
      <c r="B27" s="110" t="s">
        <v>118</v>
      </c>
      <c r="C27" s="111" t="s">
        <v>112</v>
      </c>
      <c r="D27" s="187" t="e">
        <f>個人1!D99/個人1!L86*100</f>
        <v>#DIV/0!</v>
      </c>
      <c r="E27" s="187" t="e">
        <f>個人1!F99/個人1!N86*100</f>
        <v>#DIV/0!</v>
      </c>
      <c r="F27" s="187" t="e">
        <f>個人1!H99/個人1!O86*100</f>
        <v>#DIV/0!</v>
      </c>
    </row>
    <row r="28" spans="1:6" s="169" customFormat="1" ht="18" customHeight="1" x14ac:dyDescent="0.15">
      <c r="A28" s="316"/>
      <c r="B28" s="110" t="s">
        <v>119</v>
      </c>
      <c r="C28" s="111" t="s">
        <v>112</v>
      </c>
      <c r="D28" s="201" t="e">
        <f>個人1!D108/個人1!L108*100</f>
        <v>#DIV/0!</v>
      </c>
      <c r="E28" s="187" t="e">
        <f>個人1!F108/個人1!N108*100</f>
        <v>#DIV/0!</v>
      </c>
      <c r="F28" s="187" t="e">
        <f>個人1!H108/個人1!O108*100</f>
        <v>#DIV/0!</v>
      </c>
    </row>
    <row r="29" spans="1:6" s="169" customFormat="1" ht="18" customHeight="1" x14ac:dyDescent="0.15">
      <c r="A29" s="316"/>
      <c r="B29" s="110" t="s">
        <v>120</v>
      </c>
      <c r="C29" s="111" t="s">
        <v>112</v>
      </c>
      <c r="D29" s="187" t="e">
        <f>個人1!D108/(個人1!L108+個人1!L92)*100</f>
        <v>#DIV/0!</v>
      </c>
      <c r="E29" s="187" t="e">
        <f>個人1!F108/(個人1!N108+個人1!N92)*100</f>
        <v>#DIV/0!</v>
      </c>
      <c r="F29" s="187" t="e">
        <f>個人1!H108/(個人1!O108+個人1!O92)*100</f>
        <v>#DIV/0!</v>
      </c>
    </row>
    <row r="30" spans="1:6" s="169" customFormat="1" ht="18" customHeight="1" x14ac:dyDescent="0.15">
      <c r="A30" s="316"/>
      <c r="B30" s="110" t="s">
        <v>121</v>
      </c>
      <c r="C30" s="111" t="s">
        <v>112</v>
      </c>
      <c r="D30" s="187" t="e">
        <f>個人1!L108/個人1!L109*100</f>
        <v>#DIV/0!</v>
      </c>
      <c r="E30" s="187" t="e">
        <f>個人1!N108/個人1!N109*100</f>
        <v>#DIV/0!</v>
      </c>
      <c r="F30" s="187" t="e">
        <f>個人1!O108/個人1!O109*100</f>
        <v>#DIV/0!</v>
      </c>
    </row>
    <row r="31" spans="1:6" s="169" customFormat="1" ht="18" customHeight="1" thickBot="1" x14ac:dyDescent="0.2">
      <c r="A31" s="317"/>
      <c r="B31" s="112" t="s">
        <v>144</v>
      </c>
      <c r="C31" s="113" t="s">
        <v>112</v>
      </c>
      <c r="D31" s="188" t="e">
        <f>(個人1!L86+個人1!L92)/個人1!L108*100</f>
        <v>#DIV/0!</v>
      </c>
      <c r="E31" s="188" t="e">
        <f>(個人1!N86+個人1!N92)/個人1!N108*100</f>
        <v>#DIV/0!</v>
      </c>
      <c r="F31" s="188" t="e">
        <f>(個人1!O86+個人1!O92)/個人1!O108*100</f>
        <v>#DIV/0!</v>
      </c>
    </row>
    <row r="32" spans="1:6" s="169" customFormat="1" ht="18" customHeight="1" x14ac:dyDescent="0.15">
      <c r="A32" s="303" t="s">
        <v>122</v>
      </c>
      <c r="B32" s="114" t="s">
        <v>123</v>
      </c>
      <c r="C32" s="115" t="s">
        <v>112</v>
      </c>
      <c r="D32" s="189"/>
      <c r="E32" s="189" t="e">
        <f>(E10-D10)/D10*100</f>
        <v>#DIV/0!</v>
      </c>
      <c r="F32" s="189" t="e">
        <f>(F10-E10)/E10*100</f>
        <v>#DIV/0!</v>
      </c>
    </row>
    <row r="33" spans="1:6" s="169" customFormat="1" ht="18" customHeight="1" x14ac:dyDescent="0.15">
      <c r="A33" s="304"/>
      <c r="B33" s="116" t="s">
        <v>124</v>
      </c>
      <c r="C33" s="179" t="s">
        <v>112</v>
      </c>
      <c r="D33" s="190"/>
      <c r="E33" s="191" t="e">
        <f>(E14-D14)/D14*100</f>
        <v>#DIV/0!</v>
      </c>
      <c r="F33" s="191" t="e">
        <f>(F14-E14)/E14*100</f>
        <v>#DIV/0!</v>
      </c>
    </row>
    <row r="34" spans="1:6" s="169" customFormat="1" ht="18" customHeight="1" x14ac:dyDescent="0.15">
      <c r="A34" s="305"/>
      <c r="B34" s="117" t="s">
        <v>125</v>
      </c>
      <c r="C34" s="118" t="s">
        <v>112</v>
      </c>
      <c r="D34" s="191"/>
      <c r="E34" s="191" t="e">
        <f>(E15-D15)/D15*100</f>
        <v>#DIV/0!</v>
      </c>
      <c r="F34" s="191" t="e">
        <f>(F15-E15)/E15*100</f>
        <v>#DIV/0!</v>
      </c>
    </row>
    <row r="35" spans="1:6" s="169" customFormat="1" ht="18" customHeight="1" thickBot="1" x14ac:dyDescent="0.2">
      <c r="A35" s="306"/>
      <c r="B35" s="119" t="s">
        <v>126</v>
      </c>
      <c r="C35" s="120" t="s">
        <v>112</v>
      </c>
      <c r="D35" s="192"/>
      <c r="E35" s="192" t="e">
        <f>(個人1!N108-個人1!L108)/個人1!L108*100</f>
        <v>#DIV/0!</v>
      </c>
      <c r="F35" s="192" t="e">
        <f>(個人1!O108-個人1!N108)/個人1!N108*100</f>
        <v>#DIV/0!</v>
      </c>
    </row>
    <row r="36" spans="1:6" x14ac:dyDescent="0.15">
      <c r="A36" s="157" t="s">
        <v>139</v>
      </c>
    </row>
    <row r="37" spans="1:6" x14ac:dyDescent="0.15">
      <c r="A37" s="157" t="s">
        <v>145</v>
      </c>
    </row>
    <row r="38" spans="1:6" x14ac:dyDescent="0.15">
      <c r="A38" s="157" t="s">
        <v>163</v>
      </c>
    </row>
    <row r="39" spans="1:6" x14ac:dyDescent="0.15">
      <c r="A39" s="157" t="s">
        <v>142</v>
      </c>
      <c r="B39" s="2"/>
      <c r="C39" s="2"/>
      <c r="D39" s="2"/>
      <c r="E39" s="2"/>
      <c r="F39" s="2"/>
    </row>
    <row r="40" spans="1:6" x14ac:dyDescent="0.15">
      <c r="A40" s="231" t="s">
        <v>173</v>
      </c>
      <c r="B40" s="2"/>
      <c r="C40" s="2"/>
      <c r="D40" s="2"/>
      <c r="E40" s="2"/>
      <c r="F40" s="2"/>
    </row>
    <row r="41" spans="1:6" x14ac:dyDescent="0.15">
      <c r="A41" s="157" t="s">
        <v>146</v>
      </c>
      <c r="B41" s="2"/>
      <c r="C41" s="2"/>
      <c r="D41" s="2"/>
      <c r="E41" s="2"/>
      <c r="F41" s="2"/>
    </row>
    <row r="42" spans="1:6" x14ac:dyDescent="0.15">
      <c r="A42" s="157" t="s">
        <v>140</v>
      </c>
    </row>
    <row r="43" spans="1:6" x14ac:dyDescent="0.15">
      <c r="A43" s="157" t="s">
        <v>141</v>
      </c>
    </row>
    <row r="44" spans="1:6" x14ac:dyDescent="0.15">
      <c r="A44" s="157" t="s">
        <v>147</v>
      </c>
    </row>
    <row r="45" spans="1:6" x14ac:dyDescent="0.15">
      <c r="A45" s="157" t="s">
        <v>148</v>
      </c>
    </row>
    <row r="46" spans="1:6" x14ac:dyDescent="0.15">
      <c r="A46" s="157" t="s">
        <v>149</v>
      </c>
    </row>
    <row r="47" spans="1:6" x14ac:dyDescent="0.15">
      <c r="A47" s="157" t="s">
        <v>150</v>
      </c>
    </row>
    <row r="48" spans="1:6" x14ac:dyDescent="0.15">
      <c r="A48" s="157" t="s">
        <v>162</v>
      </c>
    </row>
    <row r="49" spans="1:1" x14ac:dyDescent="0.15">
      <c r="A49" s="157" t="s">
        <v>151</v>
      </c>
    </row>
    <row r="50" spans="1:1" x14ac:dyDescent="0.15">
      <c r="A50" s="157" t="s">
        <v>152</v>
      </c>
    </row>
    <row r="51" spans="1:1" x14ac:dyDescent="0.15">
      <c r="A51" s="157" t="s">
        <v>164</v>
      </c>
    </row>
    <row r="52" spans="1:1" x14ac:dyDescent="0.15">
      <c r="A52" s="157" t="s">
        <v>153</v>
      </c>
    </row>
    <row r="53" spans="1:1" x14ac:dyDescent="0.15">
      <c r="A53" s="157" t="s">
        <v>154</v>
      </c>
    </row>
    <row r="54" spans="1:1" x14ac:dyDescent="0.15">
      <c r="A54" s="157" t="s">
        <v>155</v>
      </c>
    </row>
    <row r="55" spans="1:1" x14ac:dyDescent="0.15">
      <c r="A55" s="157" t="s">
        <v>156</v>
      </c>
    </row>
    <row r="56" spans="1:1" x14ac:dyDescent="0.15">
      <c r="A56" s="157" t="s">
        <v>157</v>
      </c>
    </row>
    <row r="57" spans="1:1" x14ac:dyDescent="0.15">
      <c r="A57" s="157" t="s">
        <v>158</v>
      </c>
    </row>
    <row r="58" spans="1:1" x14ac:dyDescent="0.15">
      <c r="A58" s="157" t="s">
        <v>159</v>
      </c>
    </row>
    <row r="59" spans="1:1" x14ac:dyDescent="0.15">
      <c r="A59" s="157" t="s">
        <v>160</v>
      </c>
    </row>
    <row r="60" spans="1:1" x14ac:dyDescent="0.15">
      <c r="A60" s="157" t="s">
        <v>161</v>
      </c>
    </row>
    <row r="61" spans="1:1" x14ac:dyDescent="0.15">
      <c r="A61" s="158"/>
    </row>
  </sheetData>
  <mergeCells count="10">
    <mergeCell ref="A1:F1"/>
    <mergeCell ref="E6:E7"/>
    <mergeCell ref="F6:F7"/>
    <mergeCell ref="A5:C7"/>
    <mergeCell ref="A32:A35"/>
    <mergeCell ref="D6:D7"/>
    <mergeCell ref="A8:A15"/>
    <mergeCell ref="A21:A23"/>
    <mergeCell ref="A16:A20"/>
    <mergeCell ref="A24:A31"/>
  </mergeCells>
  <phoneticPr fontId="3"/>
  <printOptions verticalCentered="1"/>
  <pageMargins left="0.59055118110236227" right="0.19685039370078741" top="0.39370078740157483" bottom="0.55118110236220474" header="0.39370078740157483" footer="0.31496062992125984"/>
  <pageSetup paperSize="9" scale="88" orientation="portrait" r:id="rId1"/>
  <headerFooter alignWithMargins="0"/>
  <ignoredErrors>
    <ignoredError sqref="D23:E23 E28"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e538ee93-7b55-4c52-ac23-048a47c64856" xsi:nil="true"/>
    <TaxCatchAll xmlns="ed9888db-c08f-4880-8c8f-9300fabbe8b3" xsi:nil="true"/>
    <lcf76f155ced4ddcb4097134ff3c332f xmlns="e538ee93-7b55-4c52-ac23-048a47c6485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F37699576BBF4E8CF4F7B26C849F73" ma:contentTypeVersion="15" ma:contentTypeDescription="新しいドキュメントを作成します。" ma:contentTypeScope="" ma:versionID="8a6e3e979a11af7d9ebdc72639af71bb">
  <xsd:schema xmlns:xsd="http://www.w3.org/2001/XMLSchema" xmlns:xs="http://www.w3.org/2001/XMLSchema" xmlns:p="http://schemas.microsoft.com/office/2006/metadata/properties" xmlns:ns2="e538ee93-7b55-4c52-ac23-048a47c64856" xmlns:ns3="ed9888db-c08f-4880-8c8f-9300fabbe8b3" targetNamespace="http://schemas.microsoft.com/office/2006/metadata/properties" ma:root="true" ma:fieldsID="ea57c5e3ff5582f72226154113d874b0" ns2:_="" ns3:_="">
    <xsd:import namespace="e538ee93-7b55-4c52-ac23-048a47c64856"/>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8ee93-7b55-4c52-ac23-048a47c6485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392EB4-EBC6-45F1-89EA-3F2ED0D5BC19}">
  <ds:schemaRefs>
    <ds:schemaRef ds:uri="http://schemas.microsoft.com/sharepoint/v3/contenttype/forms"/>
  </ds:schemaRefs>
</ds:datastoreItem>
</file>

<file path=customXml/itemProps2.xml><?xml version="1.0" encoding="utf-8"?>
<ds:datastoreItem xmlns:ds="http://schemas.openxmlformats.org/officeDocument/2006/customXml" ds:itemID="{3AF183DA-4D26-4C06-A57A-4F5CC3ABA3F8}">
  <ds:schemaRef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ed9888db-c08f-4880-8c8f-9300fabbe8b3"/>
    <ds:schemaRef ds:uri="http://purl.org/dc/dcmitype/"/>
    <ds:schemaRef ds:uri="e538ee93-7b55-4c52-ac23-048a47c64856"/>
    <ds:schemaRef ds:uri="http://purl.org/dc/terms/"/>
  </ds:schemaRefs>
</ds:datastoreItem>
</file>

<file path=customXml/itemProps3.xml><?xml version="1.0" encoding="utf-8"?>
<ds:datastoreItem xmlns:ds="http://schemas.openxmlformats.org/officeDocument/2006/customXml" ds:itemID="{709B8C07-0CD7-4EA7-9663-1D852B16B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8ee93-7b55-4c52-ac23-048a47c64856"/>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個人1</vt:lpstr>
      <vt:lpstr>個人2</vt:lpstr>
      <vt:lpstr>個人1!Print_Area</vt:lpstr>
      <vt:lpstr>個人2!Print_Area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黒田 優花(KURODA Yuka)</cp:lastModifiedBy>
  <cp:revision/>
  <cp:lastPrinted>2026-02-26T21:19:34Z</cp:lastPrinted>
  <dcterms:created xsi:type="dcterms:W3CDTF">2000-05-23T00:31:57Z</dcterms:created>
  <dcterms:modified xsi:type="dcterms:W3CDTF">2026-03-01T07:03:38Z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0x010100F3F37699576BBF4E8CF4F7B26C849F73</vt:lpwstr>
  </property>
  <property fmtid="{D5CDD505-2E9C-101B-9397-08002B2CF9AE}" pid="3" name="MediaServiceImageTags">
    <vt:lpwstr/>
  </property>
</Properties>
</file>